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T.A. 23-24\Jurnal Obsesi\"/>
    </mc:Choice>
  </mc:AlternateContent>
  <xr:revisionPtr revIDLastSave="0" documentId="13_ncr:1_{2CC72860-038E-42A7-A13D-1C4AAB2B2F61}" xr6:coauthVersionLast="47" xr6:coauthVersionMax="47" xr10:uidLastSave="{00000000-0000-0000-0000-000000000000}"/>
  <bookViews>
    <workbookView xWindow="-120" yWindow="-120" windowWidth="20730" windowHeight="11160" xr2:uid="{EE6823C1-1C80-4AFF-8526-0AAD17DA6CC2}"/>
  </bookViews>
  <sheets>
    <sheet name="eksperimen" sheetId="2" r:id="rId1"/>
    <sheet name="kontrol" sheetId="1" r:id="rId2"/>
  </sheets>
  <definedNames>
    <definedName name="_Hlk151200105" localSheetId="0">eksperimen!$P$22</definedName>
    <definedName name="_Hlk151200105" localSheetId="1">kontrol!$O$22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6" i="2" l="1"/>
  <c r="AJ21" i="1"/>
  <c r="AJ20" i="1"/>
  <c r="AJ15" i="1"/>
  <c r="AJ16" i="1" s="1"/>
  <c r="AJ18" i="1" s="1"/>
  <c r="AJ11" i="1"/>
  <c r="AK14" i="2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8" i="1"/>
  <c r="AJ23" i="1" l="1"/>
  <c r="AJ22" i="1"/>
  <c r="AK22" i="2"/>
  <c r="AK21" i="2"/>
  <c r="AK16" i="2"/>
  <c r="AK17" i="2" s="1"/>
  <c r="AK19" i="2" s="1"/>
  <c r="AJ25" i="1" l="1"/>
  <c r="AJ26" i="1" s="1"/>
  <c r="AK23" i="2"/>
  <c r="AJ27" i="1" l="1"/>
  <c r="AF9" i="2" l="1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8" i="2"/>
  <c r="Y29" i="1"/>
  <c r="W29" i="1"/>
  <c r="U29" i="1"/>
  <c r="S29" i="1"/>
  <c r="Z28" i="1"/>
  <c r="Y28" i="1"/>
  <c r="X28" i="1"/>
  <c r="W28" i="1"/>
  <c r="V28" i="1"/>
  <c r="U28" i="1"/>
  <c r="T28" i="1"/>
  <c r="S28" i="1"/>
  <c r="AB27" i="1"/>
  <c r="AA27" i="1"/>
  <c r="AB26" i="1"/>
  <c r="AA26" i="1"/>
  <c r="AB25" i="1"/>
  <c r="AA25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B8" i="1"/>
  <c r="AA8" i="1"/>
  <c r="Y29" i="2"/>
  <c r="W29" i="2"/>
  <c r="U29" i="2"/>
  <c r="S29" i="2"/>
  <c r="Z28" i="2"/>
  <c r="Y28" i="2"/>
  <c r="X28" i="2"/>
  <c r="W28" i="2"/>
  <c r="V28" i="2"/>
  <c r="U28" i="2"/>
  <c r="T28" i="2"/>
  <c r="S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9" i="2"/>
  <c r="AA9" i="2"/>
  <c r="AB8" i="2"/>
  <c r="AA8" i="2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J29" i="2"/>
  <c r="H29" i="2"/>
  <c r="F29" i="2"/>
  <c r="D29" i="2"/>
  <c r="K28" i="2"/>
  <c r="J28" i="2"/>
  <c r="I28" i="2"/>
  <c r="H28" i="2"/>
  <c r="G28" i="2"/>
  <c r="F28" i="2"/>
  <c r="E28" i="2"/>
  <c r="D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J29" i="1"/>
  <c r="H29" i="1"/>
  <c r="F29" i="1"/>
  <c r="D29" i="1"/>
  <c r="E28" i="1"/>
  <c r="F28" i="1"/>
  <c r="G28" i="1"/>
  <c r="H28" i="1"/>
  <c r="I28" i="1"/>
  <c r="J28" i="1"/>
  <c r="K28" i="1"/>
  <c r="D28" i="1"/>
  <c r="M8" i="1"/>
  <c r="L8" i="1"/>
  <c r="AB28" i="1" l="1"/>
  <c r="AB28" i="2"/>
  <c r="AK24" i="2"/>
  <c r="AK28" i="2" s="1"/>
  <c r="M28" i="2"/>
  <c r="M28" i="1"/>
  <c r="AK27" i="2" l="1"/>
</calcChain>
</file>

<file path=xl/sharedStrings.xml><?xml version="1.0" encoding="utf-8"?>
<sst xmlns="http://schemas.openxmlformats.org/spreadsheetml/2006/main" count="272" uniqueCount="98">
  <si>
    <t>R</t>
  </si>
  <si>
    <t>Jawaban Item Angket Perhatian Orangtua</t>
  </si>
  <si>
    <t>∑</t>
  </si>
  <si>
    <t>Rata-rata</t>
  </si>
  <si>
    <t>Nomor item soal</t>
  </si>
  <si>
    <t>1.</t>
  </si>
  <si>
    <t>Aditya Putra</t>
  </si>
  <si>
    <t>2.</t>
  </si>
  <si>
    <t>Demas T.D.P.</t>
  </si>
  <si>
    <t>3.</t>
  </si>
  <si>
    <t>Fajar Safitri</t>
  </si>
  <si>
    <t>4.</t>
  </si>
  <si>
    <t>Gilang Dwika M.</t>
  </si>
  <si>
    <t>5.</t>
  </si>
  <si>
    <t>Hananindya K.S.P.</t>
  </si>
  <si>
    <t xml:space="preserve">6. </t>
  </si>
  <si>
    <t>M. Arsy Rizkia R</t>
  </si>
  <si>
    <t>7.</t>
  </si>
  <si>
    <t>M. Dzaki Nugraha</t>
  </si>
  <si>
    <t>8.</t>
  </si>
  <si>
    <t>M. Farid Nabil M.</t>
  </si>
  <si>
    <t>9.</t>
  </si>
  <si>
    <t>M. Rizal Mahendra</t>
  </si>
  <si>
    <t>10.</t>
  </si>
  <si>
    <t>M. Tazkia Ghiffari</t>
  </si>
  <si>
    <t>11.</t>
  </si>
  <si>
    <t>Narita Dwi Mulia</t>
  </si>
  <si>
    <t>12.</t>
  </si>
  <si>
    <t>Nyimas Siti Aishwara</t>
  </si>
  <si>
    <t>13.</t>
  </si>
  <si>
    <t>Rafalya Azzahra P.</t>
  </si>
  <si>
    <t>14.</t>
  </si>
  <si>
    <t>Rendy M. Dasca</t>
  </si>
  <si>
    <t>15.</t>
  </si>
  <si>
    <t>Sonny V. M. M.</t>
  </si>
  <si>
    <t>16.</t>
  </si>
  <si>
    <t>Sheila Gilang</t>
  </si>
  <si>
    <t>17.</t>
  </si>
  <si>
    <t>Bobby A.M.</t>
  </si>
  <si>
    <t>18.</t>
  </si>
  <si>
    <t>Dimas Daffa S.</t>
  </si>
  <si>
    <t>19.</t>
  </si>
  <si>
    <t>Dinda Asti Alvita</t>
  </si>
  <si>
    <t>20.</t>
  </si>
  <si>
    <t>Herfandi D.A.</t>
  </si>
  <si>
    <t>Pretest</t>
  </si>
  <si>
    <t>Posttest</t>
  </si>
  <si>
    <t>Post test</t>
  </si>
  <si>
    <t>selisih</t>
  </si>
  <si>
    <t>Sample</t>
  </si>
  <si>
    <t>DF</t>
  </si>
  <si>
    <t>Batas Kritis</t>
  </si>
  <si>
    <t>T Tabel</t>
  </si>
  <si>
    <t>Mean 1</t>
  </si>
  <si>
    <t>Mean 2</t>
  </si>
  <si>
    <t>selisih Mean</t>
  </si>
  <si>
    <t>SD Selisih</t>
  </si>
  <si>
    <t>T Hitung</t>
  </si>
  <si>
    <t>Perbedaan</t>
  </si>
  <si>
    <t>Jawaban Hipotesis</t>
  </si>
  <si>
    <t>Selisih</t>
  </si>
  <si>
    <t>Otomatis</t>
  </si>
  <si>
    <t>Otomatis 95%</t>
  </si>
  <si>
    <t>Manual</t>
  </si>
  <si>
    <t>Intan Maulidhian A.</t>
  </si>
  <si>
    <t>La Ode Tandang M.</t>
  </si>
  <si>
    <t>M. Aditya M.</t>
  </si>
  <si>
    <t>Muhammad Daffa</t>
  </si>
  <si>
    <t>M. Hilmi Faiz</t>
  </si>
  <si>
    <t>M. Rafif Cahyadi A.</t>
  </si>
  <si>
    <t>M. Rizki Prastyo</t>
  </si>
  <si>
    <t>Raisa M.</t>
  </si>
  <si>
    <t>Reza Hasan Gautama</t>
  </si>
  <si>
    <t>Rizka K.W.F.</t>
  </si>
  <si>
    <t>Sahda Samiya</t>
  </si>
  <si>
    <t>Syaukha A.R.</t>
  </si>
  <si>
    <t>Wildan Estiawan</t>
  </si>
  <si>
    <t>Wildan Yunus</t>
  </si>
  <si>
    <t>Abimanyu D.M</t>
  </si>
  <si>
    <t>Aditya Ramadhan</t>
  </si>
  <si>
    <t>Audrey B. Salma</t>
  </si>
  <si>
    <t>Bayu Noviawan</t>
  </si>
  <si>
    <t>Era Mahardika S.P.</t>
  </si>
  <si>
    <t>Hana Aiku Andriyani</t>
  </si>
  <si>
    <t>B1</t>
  </si>
  <si>
    <t>B2</t>
  </si>
  <si>
    <t>t-Test: Paired Two Sample for Means</t>
  </si>
  <si>
    <t>Mean</t>
  </si>
  <si>
    <t>Variance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</si>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</sst>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</font>
    <font>
      <sz val="7"/>
      <color theme="1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Calibri"/>
      <family val="2"/>
      <charset val="1"/>
      <scheme val="minor"/>
    </font>
    <font>
      <sz val="11"/>
      <color rgb="FFFFFFFF"/>
      <name val="Calibri"/>
      <family val="2"/>
      <charset val="1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0000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3" fillId="3" borderId="1" xfId="0" applyFont="1" applyFill="1" applyBorder="1"/>
    <xf numFmtId="164" fontId="3" fillId="2" borderId="1" xfId="0" applyNumberFormat="1" applyFont="1" applyFill="1" applyBorder="1" applyAlignment="1">
      <alignment vertical="center"/>
    </xf>
    <xf numFmtId="2" fontId="3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2" fontId="0" fillId="0" borderId="0" xfId="0" applyNumberForma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right" vertical="center"/>
    </xf>
    <xf numFmtId="2" fontId="9" fillId="4" borderId="1" xfId="0" applyNumberFormat="1" applyFont="1" applyFill="1" applyBorder="1" applyAlignment="1">
      <alignment horizontal="right" vertical="center"/>
    </xf>
    <xf numFmtId="0" fontId="0" fillId="0" borderId="8" xfId="0" applyBorder="1"/>
    <xf numFmtId="0" fontId="12" fillId="0" borderId="9" xfId="0" applyFont="1" applyBorder="1" applyAlignment="1">
      <alignment horizontal="center"/>
    </xf>
    <xf numFmtId="0" fontId="10" fillId="6" borderId="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Indikator Sikap Terhadap Lingkungan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38-46D4-AEFD-C33FB46E197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eksperimen!$R$31:$R$38</c:f>
              <c:numCache>
                <c:formatCode>General</c:formatCode>
                <c:ptCount val="8"/>
              </c:numCache>
            </c:numRef>
          </c:cat>
          <c:val>
            <c:numRef>
              <c:f>eksperimen!#REF!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eksperimen!#REF!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0-FC38-46D4-AEFD-C33FB46E197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174496937882768"/>
          <c:y val="0.15387394284047828"/>
          <c:w val="0.41714391951006125"/>
          <c:h val="0.798617672790901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35</xdr:row>
      <xdr:rowOff>609600</xdr:rowOff>
    </xdr:from>
    <xdr:to>
      <xdr:col>15</xdr:col>
      <xdr:colOff>161925</xdr:colOff>
      <xdr:row>37</xdr:row>
      <xdr:rowOff>1866900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186FB6-E2C6-4F4F-9289-E3EE1FF14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FBCB7-6603-4BEE-8BD8-3B48EDE67B27}">
  <dimension ref="A3:AK47"/>
  <sheetViews>
    <sheetView tabSelected="1" topLeftCell="R9" workbookViewId="0">
      <selection activeCell="AK26" sqref="AK26"/>
    </sheetView>
  </sheetViews>
  <sheetFormatPr defaultRowHeight="15" x14ac:dyDescent="0.25"/>
  <cols>
    <col min="1" max="1" width="3.140625" bestFit="1" customWidth="1"/>
    <col min="2" max="2" width="19.85546875" bestFit="1" customWidth="1"/>
    <col min="3" max="3" width="14.42578125" bestFit="1" customWidth="1"/>
    <col min="4" max="12" width="3.7109375" customWidth="1"/>
    <col min="13" max="13" width="7.140625" bestFit="1" customWidth="1"/>
    <col min="16" max="16" width="3.140625" bestFit="1" customWidth="1"/>
    <col min="17" max="17" width="19.85546875" bestFit="1" customWidth="1"/>
    <col min="18" max="18" width="14.42578125" bestFit="1" customWidth="1"/>
    <col min="19" max="19" width="2.42578125" bestFit="1" customWidth="1"/>
    <col min="20" max="20" width="2.7109375" bestFit="1" customWidth="1"/>
    <col min="21" max="21" width="6" bestFit="1" customWidth="1"/>
    <col min="22" max="22" width="2.7109375" bestFit="1" customWidth="1"/>
    <col min="23" max="23" width="6" bestFit="1" customWidth="1"/>
    <col min="24" max="24" width="2.7109375" bestFit="1" customWidth="1"/>
    <col min="25" max="25" width="6" bestFit="1" customWidth="1"/>
    <col min="26" max="26" width="2.7109375" bestFit="1" customWidth="1"/>
    <col min="36" max="36" width="17.5703125" bestFit="1" customWidth="1"/>
    <col min="37" max="37" width="28.85546875" bestFit="1" customWidth="1"/>
  </cols>
  <sheetData>
    <row r="3" spans="1:37" x14ac:dyDescent="0.25">
      <c r="B3" t="s">
        <v>46</v>
      </c>
      <c r="Q3" t="s">
        <v>45</v>
      </c>
    </row>
    <row r="5" spans="1:37" x14ac:dyDescent="0.25">
      <c r="A5" s="21" t="s">
        <v>0</v>
      </c>
      <c r="B5" s="1"/>
      <c r="C5" s="1"/>
      <c r="D5" s="22" t="s">
        <v>1</v>
      </c>
      <c r="E5" s="22"/>
      <c r="F5" s="22"/>
      <c r="G5" s="22"/>
      <c r="H5" s="22"/>
      <c r="I5" s="22"/>
      <c r="J5" s="22"/>
      <c r="K5" s="22"/>
      <c r="L5" s="23" t="s">
        <v>2</v>
      </c>
      <c r="M5" s="24" t="s">
        <v>3</v>
      </c>
      <c r="P5" s="21" t="s">
        <v>0</v>
      </c>
      <c r="Q5" s="1"/>
      <c r="R5" s="1"/>
      <c r="S5" s="22"/>
      <c r="T5" s="22"/>
      <c r="U5" s="22"/>
      <c r="V5" s="22"/>
      <c r="W5" s="22"/>
      <c r="X5" s="22"/>
      <c r="Y5" s="22"/>
      <c r="Z5" s="22"/>
      <c r="AA5" s="23" t="s">
        <v>2</v>
      </c>
      <c r="AB5" s="24" t="s">
        <v>3</v>
      </c>
    </row>
    <row r="6" spans="1:37" x14ac:dyDescent="0.25">
      <c r="A6" s="21"/>
      <c r="B6" s="1"/>
      <c r="C6" s="1"/>
      <c r="D6" s="22" t="s">
        <v>4</v>
      </c>
      <c r="E6" s="22"/>
      <c r="F6" s="22"/>
      <c r="G6" s="22"/>
      <c r="H6" s="22"/>
      <c r="I6" s="22"/>
      <c r="J6" s="22"/>
      <c r="K6" s="22"/>
      <c r="L6" s="21"/>
      <c r="M6" s="25"/>
      <c r="P6" s="21"/>
      <c r="Q6" s="1"/>
      <c r="R6" s="1"/>
      <c r="S6" s="22"/>
      <c r="T6" s="22"/>
      <c r="U6" s="22"/>
      <c r="V6" s="22"/>
      <c r="W6" s="22"/>
      <c r="X6" s="22"/>
      <c r="Y6" s="22"/>
      <c r="Z6" s="22"/>
      <c r="AA6" s="21"/>
      <c r="AB6" s="25"/>
    </row>
    <row r="7" spans="1:37" x14ac:dyDescent="0.25">
      <c r="A7" s="21"/>
      <c r="B7" s="1"/>
      <c r="C7" s="1"/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1"/>
      <c r="M7" s="26"/>
      <c r="P7" s="21"/>
      <c r="Q7" s="1"/>
      <c r="R7" s="1"/>
      <c r="S7" s="2">
        <v>9</v>
      </c>
      <c r="T7" s="2">
        <v>10</v>
      </c>
      <c r="U7" s="2">
        <v>11</v>
      </c>
      <c r="V7" s="2">
        <v>12</v>
      </c>
      <c r="W7" s="2">
        <v>13</v>
      </c>
      <c r="X7" s="2">
        <v>14</v>
      </c>
      <c r="Y7" s="2">
        <v>15</v>
      </c>
      <c r="Z7" s="2">
        <v>16</v>
      </c>
      <c r="AA7" s="21"/>
      <c r="AB7" s="26"/>
      <c r="AD7" t="s">
        <v>45</v>
      </c>
      <c r="AE7" t="s">
        <v>46</v>
      </c>
      <c r="AF7" t="s">
        <v>48</v>
      </c>
    </row>
    <row r="8" spans="1:37" ht="15.75" x14ac:dyDescent="0.25">
      <c r="A8" s="3" t="s">
        <v>5</v>
      </c>
      <c r="B8" s="4" t="s">
        <v>6</v>
      </c>
      <c r="C8" s="4" t="s">
        <v>84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6">
        <f t="shared" ref="L8:L27" si="0">SUM(D8:K8)</f>
        <v>24</v>
      </c>
      <c r="M8" s="7">
        <f t="shared" ref="M8:M27" si="1">AVERAGE(D8:K8)</f>
        <v>3</v>
      </c>
      <c r="P8" s="3" t="s">
        <v>5</v>
      </c>
      <c r="Q8" s="4" t="s">
        <v>6</v>
      </c>
      <c r="R8" s="4" t="s">
        <v>84</v>
      </c>
      <c r="S8" s="5">
        <v>4</v>
      </c>
      <c r="T8" s="5">
        <v>5</v>
      </c>
      <c r="U8" s="5">
        <v>3</v>
      </c>
      <c r="V8" s="5">
        <v>3</v>
      </c>
      <c r="W8" s="5">
        <v>3</v>
      </c>
      <c r="X8" s="5">
        <v>5</v>
      </c>
      <c r="Y8" s="5">
        <v>5</v>
      </c>
      <c r="Z8" s="5">
        <v>5</v>
      </c>
      <c r="AA8" s="6">
        <f t="shared" ref="AA8:AA27" si="2">SUM(S8:Z8)</f>
        <v>33</v>
      </c>
      <c r="AB8" s="7">
        <f t="shared" ref="AB8:AB27" si="3">AVERAGE(S8:Z8)</f>
        <v>4.125</v>
      </c>
      <c r="AD8">
        <v>3.75</v>
      </c>
      <c r="AE8" s="7">
        <v>4.5</v>
      </c>
      <c r="AF8" s="10">
        <f>AD8-AE8</f>
        <v>-0.75</v>
      </c>
    </row>
    <row r="9" spans="1:37" ht="15.75" x14ac:dyDescent="0.25">
      <c r="A9" s="3" t="s">
        <v>7</v>
      </c>
      <c r="B9" s="4" t="s">
        <v>8</v>
      </c>
      <c r="C9" s="4" t="s">
        <v>84</v>
      </c>
      <c r="D9" s="5">
        <v>5</v>
      </c>
      <c r="E9" s="5">
        <v>3</v>
      </c>
      <c r="F9" s="5">
        <v>3</v>
      </c>
      <c r="G9" s="5">
        <v>3</v>
      </c>
      <c r="H9" s="5">
        <v>3</v>
      </c>
      <c r="I9" s="5">
        <v>5</v>
      </c>
      <c r="J9" s="5">
        <v>4</v>
      </c>
      <c r="K9" s="5">
        <v>4</v>
      </c>
      <c r="L9" s="6">
        <f t="shared" si="0"/>
        <v>30</v>
      </c>
      <c r="M9" s="7">
        <f t="shared" si="1"/>
        <v>3.75</v>
      </c>
      <c r="P9" s="3" t="s">
        <v>7</v>
      </c>
      <c r="Q9" s="4" t="s">
        <v>8</v>
      </c>
      <c r="R9" s="4" t="s">
        <v>84</v>
      </c>
      <c r="S9" s="5">
        <v>4</v>
      </c>
      <c r="T9" s="5">
        <v>3</v>
      </c>
      <c r="U9" s="5">
        <v>3</v>
      </c>
      <c r="V9" s="5">
        <v>3</v>
      </c>
      <c r="W9" s="5">
        <v>5</v>
      </c>
      <c r="X9" s="5">
        <v>5</v>
      </c>
      <c r="Y9" s="5">
        <v>4</v>
      </c>
      <c r="Z9" s="5">
        <v>5</v>
      </c>
      <c r="AA9" s="6">
        <f t="shared" si="2"/>
        <v>32</v>
      </c>
      <c r="AB9" s="7">
        <f t="shared" si="3"/>
        <v>4</v>
      </c>
      <c r="AD9">
        <v>3.75</v>
      </c>
      <c r="AE9" s="7">
        <v>4</v>
      </c>
      <c r="AF9" s="10">
        <f t="shared" ref="AF9:AF27" si="4">AD9-AE9</f>
        <v>-0.25</v>
      </c>
    </row>
    <row r="10" spans="1:37" ht="15.75" x14ac:dyDescent="0.25">
      <c r="A10" s="3" t="s">
        <v>9</v>
      </c>
      <c r="B10" s="4" t="s">
        <v>10</v>
      </c>
      <c r="C10" s="4" t="s">
        <v>84</v>
      </c>
      <c r="D10" s="5">
        <v>5</v>
      </c>
      <c r="E10" s="5">
        <v>4</v>
      </c>
      <c r="F10" s="5">
        <v>4</v>
      </c>
      <c r="G10" s="5">
        <v>4</v>
      </c>
      <c r="H10" s="5">
        <v>3</v>
      </c>
      <c r="I10" s="5">
        <v>4</v>
      </c>
      <c r="J10" s="5">
        <v>4</v>
      </c>
      <c r="K10" s="5">
        <v>4</v>
      </c>
      <c r="L10" s="6">
        <f t="shared" si="0"/>
        <v>32</v>
      </c>
      <c r="M10" s="7">
        <f t="shared" si="1"/>
        <v>4</v>
      </c>
      <c r="P10" s="3" t="s">
        <v>9</v>
      </c>
      <c r="Q10" s="4" t="s">
        <v>10</v>
      </c>
      <c r="R10" s="4" t="s">
        <v>84</v>
      </c>
      <c r="S10" s="5">
        <v>3</v>
      </c>
      <c r="T10" s="5">
        <v>4</v>
      </c>
      <c r="U10" s="5">
        <v>4</v>
      </c>
      <c r="V10" s="5">
        <v>4</v>
      </c>
      <c r="W10" s="5">
        <v>4</v>
      </c>
      <c r="X10" s="5">
        <v>5</v>
      </c>
      <c r="Y10" s="5">
        <v>4</v>
      </c>
      <c r="Z10" s="5">
        <v>4</v>
      </c>
      <c r="AA10" s="6">
        <f t="shared" si="2"/>
        <v>32</v>
      </c>
      <c r="AB10" s="7">
        <f t="shared" si="3"/>
        <v>4</v>
      </c>
      <c r="AD10">
        <v>4</v>
      </c>
      <c r="AE10" s="7">
        <v>4.25</v>
      </c>
      <c r="AF10" s="10">
        <f t="shared" si="4"/>
        <v>-0.25</v>
      </c>
    </row>
    <row r="11" spans="1:37" ht="15.75" x14ac:dyDescent="0.25">
      <c r="A11" s="3" t="s">
        <v>11</v>
      </c>
      <c r="B11" s="4" t="s">
        <v>12</v>
      </c>
      <c r="C11" s="4" t="s">
        <v>84</v>
      </c>
      <c r="D11" s="5">
        <v>5</v>
      </c>
      <c r="E11" s="5">
        <v>5</v>
      </c>
      <c r="F11" s="5">
        <v>5</v>
      </c>
      <c r="G11" s="5">
        <v>5</v>
      </c>
      <c r="H11" s="5">
        <v>3</v>
      </c>
      <c r="I11" s="5">
        <v>5</v>
      </c>
      <c r="J11" s="5">
        <v>4</v>
      </c>
      <c r="K11" s="5">
        <v>3</v>
      </c>
      <c r="L11" s="6">
        <f t="shared" si="0"/>
        <v>35</v>
      </c>
      <c r="M11" s="7">
        <f t="shared" si="1"/>
        <v>4.375</v>
      </c>
      <c r="P11" s="3" t="s">
        <v>11</v>
      </c>
      <c r="Q11" s="4" t="s">
        <v>12</v>
      </c>
      <c r="R11" s="4" t="s">
        <v>84</v>
      </c>
      <c r="S11" s="5">
        <v>4</v>
      </c>
      <c r="T11" s="5">
        <v>5</v>
      </c>
      <c r="U11" s="5">
        <v>4</v>
      </c>
      <c r="V11" s="5">
        <v>5</v>
      </c>
      <c r="W11" s="5">
        <v>4</v>
      </c>
      <c r="X11" s="5">
        <v>5</v>
      </c>
      <c r="Y11" s="5">
        <v>4</v>
      </c>
      <c r="Z11" s="5">
        <v>4</v>
      </c>
      <c r="AA11" s="6">
        <f t="shared" si="2"/>
        <v>35</v>
      </c>
      <c r="AB11" s="7">
        <f t="shared" si="3"/>
        <v>4.375</v>
      </c>
      <c r="AD11">
        <v>4.375</v>
      </c>
      <c r="AE11" s="7">
        <v>4.375</v>
      </c>
      <c r="AF11" s="10">
        <f t="shared" si="4"/>
        <v>0</v>
      </c>
    </row>
    <row r="12" spans="1:37" ht="15.75" x14ac:dyDescent="0.25">
      <c r="A12" s="3" t="s">
        <v>13</v>
      </c>
      <c r="B12" s="4" t="s">
        <v>14</v>
      </c>
      <c r="C12" s="4" t="s">
        <v>84</v>
      </c>
      <c r="D12" s="5">
        <v>4</v>
      </c>
      <c r="E12" s="5">
        <v>4</v>
      </c>
      <c r="F12" s="5">
        <v>3</v>
      </c>
      <c r="G12" s="5">
        <v>5</v>
      </c>
      <c r="H12" s="5">
        <v>4</v>
      </c>
      <c r="I12" s="5">
        <v>4</v>
      </c>
      <c r="J12" s="5">
        <v>4</v>
      </c>
      <c r="K12" s="5">
        <v>4</v>
      </c>
      <c r="L12" s="6">
        <f t="shared" si="0"/>
        <v>32</v>
      </c>
      <c r="M12" s="7">
        <f t="shared" si="1"/>
        <v>4</v>
      </c>
      <c r="P12" s="3" t="s">
        <v>13</v>
      </c>
      <c r="Q12" s="4" t="s">
        <v>14</v>
      </c>
      <c r="R12" s="4" t="s">
        <v>84</v>
      </c>
      <c r="S12" s="5">
        <v>4</v>
      </c>
      <c r="T12" s="5">
        <v>4</v>
      </c>
      <c r="U12" s="5">
        <v>5</v>
      </c>
      <c r="V12" s="5">
        <v>4</v>
      </c>
      <c r="W12" s="5">
        <v>4</v>
      </c>
      <c r="X12" s="5">
        <v>4</v>
      </c>
      <c r="Y12" s="5">
        <v>3</v>
      </c>
      <c r="Z12" s="5">
        <v>4</v>
      </c>
      <c r="AA12" s="6">
        <f t="shared" si="2"/>
        <v>32</v>
      </c>
      <c r="AB12" s="7">
        <f t="shared" si="3"/>
        <v>4</v>
      </c>
      <c r="AD12">
        <v>4</v>
      </c>
      <c r="AE12" s="7">
        <v>4</v>
      </c>
      <c r="AF12" s="10">
        <f t="shared" si="4"/>
        <v>0</v>
      </c>
    </row>
    <row r="13" spans="1:37" ht="15.75" x14ac:dyDescent="0.25">
      <c r="A13" s="3" t="s">
        <v>15</v>
      </c>
      <c r="B13" s="4" t="s">
        <v>16</v>
      </c>
      <c r="C13" s="4" t="s">
        <v>84</v>
      </c>
      <c r="D13" s="5">
        <v>5</v>
      </c>
      <c r="E13" s="5">
        <v>5</v>
      </c>
      <c r="F13" s="5">
        <v>5</v>
      </c>
      <c r="G13" s="5">
        <v>5</v>
      </c>
      <c r="H13" s="5">
        <v>3</v>
      </c>
      <c r="I13" s="5">
        <v>4</v>
      </c>
      <c r="J13" s="5">
        <v>3</v>
      </c>
      <c r="K13" s="5">
        <v>4</v>
      </c>
      <c r="L13" s="6">
        <f t="shared" si="0"/>
        <v>34</v>
      </c>
      <c r="M13" s="7">
        <f t="shared" si="1"/>
        <v>4.25</v>
      </c>
      <c r="P13" s="3" t="s">
        <v>15</v>
      </c>
      <c r="Q13" s="4" t="s">
        <v>16</v>
      </c>
      <c r="R13" s="4" t="s">
        <v>84</v>
      </c>
      <c r="S13" s="5">
        <v>5</v>
      </c>
      <c r="T13" s="5">
        <v>4</v>
      </c>
      <c r="U13" s="5">
        <v>4</v>
      </c>
      <c r="V13" s="5">
        <v>4</v>
      </c>
      <c r="W13" s="5">
        <v>4</v>
      </c>
      <c r="X13" s="5">
        <v>4</v>
      </c>
      <c r="Y13" s="5">
        <v>3</v>
      </c>
      <c r="Z13" s="5">
        <v>4</v>
      </c>
      <c r="AA13" s="6">
        <f t="shared" si="2"/>
        <v>32</v>
      </c>
      <c r="AB13" s="7">
        <f t="shared" si="3"/>
        <v>4</v>
      </c>
      <c r="AD13">
        <v>4.25</v>
      </c>
      <c r="AE13" s="7">
        <v>4</v>
      </c>
      <c r="AF13" s="10">
        <f t="shared" si="4"/>
        <v>0.25</v>
      </c>
      <c r="AJ13" s="27" t="s">
        <v>61</v>
      </c>
      <c r="AK13" s="28"/>
    </row>
    <row r="14" spans="1:37" ht="15.75" x14ac:dyDescent="0.25">
      <c r="A14" s="3" t="s">
        <v>17</v>
      </c>
      <c r="B14" s="4" t="s">
        <v>18</v>
      </c>
      <c r="C14" s="4" t="s">
        <v>84</v>
      </c>
      <c r="D14" s="5">
        <v>5</v>
      </c>
      <c r="E14" s="5">
        <v>5</v>
      </c>
      <c r="F14" s="5">
        <v>5</v>
      </c>
      <c r="G14" s="5">
        <v>4</v>
      </c>
      <c r="H14" s="5">
        <v>3</v>
      </c>
      <c r="I14" s="5">
        <v>4</v>
      </c>
      <c r="J14" s="5">
        <v>4</v>
      </c>
      <c r="K14" s="5">
        <v>4</v>
      </c>
      <c r="L14" s="6">
        <f t="shared" si="0"/>
        <v>34</v>
      </c>
      <c r="M14" s="7">
        <f t="shared" si="1"/>
        <v>4.25</v>
      </c>
      <c r="P14" s="3" t="s">
        <v>17</v>
      </c>
      <c r="Q14" s="4" t="s">
        <v>18</v>
      </c>
      <c r="R14" s="4" t="s">
        <v>84</v>
      </c>
      <c r="S14" s="5">
        <v>3</v>
      </c>
      <c r="T14" s="5">
        <v>3</v>
      </c>
      <c r="U14" s="5">
        <v>4</v>
      </c>
      <c r="V14" s="5">
        <v>4</v>
      </c>
      <c r="W14" s="5">
        <v>4</v>
      </c>
      <c r="X14" s="5">
        <v>4</v>
      </c>
      <c r="Y14" s="5">
        <v>3</v>
      </c>
      <c r="Z14" s="5">
        <v>5</v>
      </c>
      <c r="AA14" s="6">
        <f t="shared" si="2"/>
        <v>30</v>
      </c>
      <c r="AB14" s="7">
        <f t="shared" si="3"/>
        <v>3.75</v>
      </c>
      <c r="AD14">
        <v>4.125</v>
      </c>
      <c r="AE14" s="7">
        <v>4</v>
      </c>
      <c r="AF14" s="10">
        <f t="shared" si="4"/>
        <v>0.125</v>
      </c>
      <c r="AJ14" s="13" t="s">
        <v>62</v>
      </c>
      <c r="AK14">
        <f>TTEST(AD8:AD27,AE8:AE27,2,1)</f>
        <v>2.1825873730814658E-2</v>
      </c>
    </row>
    <row r="15" spans="1:37" ht="15.75" x14ac:dyDescent="0.25">
      <c r="A15" s="3" t="s">
        <v>19</v>
      </c>
      <c r="B15" s="4" t="s">
        <v>20</v>
      </c>
      <c r="C15" s="4" t="s">
        <v>84</v>
      </c>
      <c r="D15" s="5">
        <v>5</v>
      </c>
      <c r="E15" s="5">
        <v>5</v>
      </c>
      <c r="F15" s="5">
        <v>3</v>
      </c>
      <c r="G15" s="5">
        <v>3</v>
      </c>
      <c r="H15" s="5">
        <v>3</v>
      </c>
      <c r="I15" s="5">
        <v>3</v>
      </c>
      <c r="J15" s="5">
        <v>5</v>
      </c>
      <c r="K15" s="5">
        <v>5</v>
      </c>
      <c r="L15" s="6">
        <f t="shared" si="0"/>
        <v>32</v>
      </c>
      <c r="M15" s="7">
        <f t="shared" si="1"/>
        <v>4</v>
      </c>
      <c r="P15" s="3" t="s">
        <v>19</v>
      </c>
      <c r="Q15" s="4" t="s">
        <v>20</v>
      </c>
      <c r="R15" s="4" t="s">
        <v>84</v>
      </c>
      <c r="S15" s="5">
        <v>5</v>
      </c>
      <c r="T15" s="5">
        <v>5</v>
      </c>
      <c r="U15" s="5">
        <v>3</v>
      </c>
      <c r="V15" s="5">
        <v>3</v>
      </c>
      <c r="W15" s="5">
        <v>4</v>
      </c>
      <c r="X15" s="5">
        <v>3</v>
      </c>
      <c r="Y15" s="5">
        <v>4</v>
      </c>
      <c r="Z15" s="5">
        <v>5</v>
      </c>
      <c r="AA15" s="6">
        <f t="shared" si="2"/>
        <v>32</v>
      </c>
      <c r="AB15" s="7">
        <f t="shared" si="3"/>
        <v>4</v>
      </c>
      <c r="AD15">
        <v>4</v>
      </c>
      <c r="AE15" s="7">
        <v>4</v>
      </c>
      <c r="AF15" s="10">
        <f t="shared" si="4"/>
        <v>0</v>
      </c>
      <c r="AJ15" s="19" t="s">
        <v>63</v>
      </c>
      <c r="AK15" s="20"/>
    </row>
    <row r="16" spans="1:37" ht="15.75" x14ac:dyDescent="0.25">
      <c r="A16" s="3" t="s">
        <v>21</v>
      </c>
      <c r="B16" s="4" t="s">
        <v>22</v>
      </c>
      <c r="C16" s="4" t="s">
        <v>84</v>
      </c>
      <c r="D16" s="5">
        <v>5</v>
      </c>
      <c r="E16" s="5">
        <v>4</v>
      </c>
      <c r="F16" s="5">
        <v>5</v>
      </c>
      <c r="G16" s="5">
        <v>5</v>
      </c>
      <c r="H16" s="5">
        <v>2</v>
      </c>
      <c r="I16" s="5">
        <v>5</v>
      </c>
      <c r="J16" s="5">
        <v>5</v>
      </c>
      <c r="K16" s="5">
        <v>2</v>
      </c>
      <c r="L16" s="6">
        <f t="shared" si="0"/>
        <v>33</v>
      </c>
      <c r="M16" s="7">
        <f t="shared" si="1"/>
        <v>4.125</v>
      </c>
      <c r="P16" s="3" t="s">
        <v>21</v>
      </c>
      <c r="Q16" s="4" t="s">
        <v>22</v>
      </c>
      <c r="R16" s="4" t="s">
        <v>84</v>
      </c>
      <c r="S16" s="5">
        <v>5</v>
      </c>
      <c r="T16" s="5">
        <v>5</v>
      </c>
      <c r="U16" s="5">
        <v>3</v>
      </c>
      <c r="V16" s="5">
        <v>5</v>
      </c>
      <c r="W16" s="5">
        <v>5</v>
      </c>
      <c r="X16" s="5">
        <v>5</v>
      </c>
      <c r="Y16" s="5">
        <v>3</v>
      </c>
      <c r="Z16" s="5">
        <v>3</v>
      </c>
      <c r="AA16" s="6">
        <f t="shared" si="2"/>
        <v>34</v>
      </c>
      <c r="AB16" s="7">
        <f t="shared" si="3"/>
        <v>4.25</v>
      </c>
      <c r="AD16">
        <v>4.125</v>
      </c>
      <c r="AE16" s="7">
        <v>4</v>
      </c>
      <c r="AF16" s="10">
        <f t="shared" si="4"/>
        <v>0.125</v>
      </c>
      <c r="AJ16" s="13" t="s">
        <v>49</v>
      </c>
      <c r="AK16" s="14">
        <f>COUNT(AD8:AD27)</f>
        <v>20</v>
      </c>
    </row>
    <row r="17" spans="1:37" ht="15.75" x14ac:dyDescent="0.25">
      <c r="A17" s="3" t="s">
        <v>23</v>
      </c>
      <c r="B17" s="4" t="s">
        <v>24</v>
      </c>
      <c r="C17" s="4" t="s">
        <v>84</v>
      </c>
      <c r="D17" s="5">
        <v>5</v>
      </c>
      <c r="E17" s="5">
        <v>4</v>
      </c>
      <c r="F17" s="5">
        <v>5</v>
      </c>
      <c r="G17" s="5">
        <v>4</v>
      </c>
      <c r="H17" s="5">
        <v>3</v>
      </c>
      <c r="I17" s="5">
        <v>4</v>
      </c>
      <c r="J17" s="5">
        <v>3</v>
      </c>
      <c r="K17" s="5">
        <v>5</v>
      </c>
      <c r="L17" s="6">
        <f t="shared" si="0"/>
        <v>33</v>
      </c>
      <c r="M17" s="7">
        <f t="shared" si="1"/>
        <v>4.125</v>
      </c>
      <c r="P17" s="3" t="s">
        <v>23</v>
      </c>
      <c r="Q17" s="4" t="s">
        <v>24</v>
      </c>
      <c r="R17" s="4" t="s">
        <v>84</v>
      </c>
      <c r="S17" s="5">
        <v>4</v>
      </c>
      <c r="T17" s="5">
        <v>4</v>
      </c>
      <c r="U17" s="5">
        <v>4</v>
      </c>
      <c r="V17" s="5">
        <v>4</v>
      </c>
      <c r="W17" s="5">
        <v>4</v>
      </c>
      <c r="X17" s="5">
        <v>4</v>
      </c>
      <c r="Y17" s="5">
        <v>3</v>
      </c>
      <c r="Z17" s="5">
        <v>5</v>
      </c>
      <c r="AA17" s="6">
        <f t="shared" si="2"/>
        <v>32</v>
      </c>
      <c r="AB17" s="7">
        <f t="shared" si="3"/>
        <v>4</v>
      </c>
      <c r="AD17">
        <v>3.875</v>
      </c>
      <c r="AE17" s="7">
        <v>4</v>
      </c>
      <c r="AF17" s="10">
        <f t="shared" si="4"/>
        <v>-0.125</v>
      </c>
      <c r="AJ17" s="13" t="s">
        <v>50</v>
      </c>
      <c r="AK17" s="14">
        <f>AK16-1</f>
        <v>19</v>
      </c>
    </row>
    <row r="18" spans="1:37" ht="15.75" x14ac:dyDescent="0.25">
      <c r="A18" s="3" t="s">
        <v>25</v>
      </c>
      <c r="B18" s="4" t="s">
        <v>26</v>
      </c>
      <c r="C18" s="4" t="s">
        <v>84</v>
      </c>
      <c r="D18" s="5">
        <v>5</v>
      </c>
      <c r="E18" s="5">
        <v>5</v>
      </c>
      <c r="F18" s="5">
        <v>3</v>
      </c>
      <c r="G18" s="5">
        <v>5</v>
      </c>
      <c r="H18" s="5">
        <v>4</v>
      </c>
      <c r="I18" s="5">
        <v>3</v>
      </c>
      <c r="J18" s="5">
        <v>5</v>
      </c>
      <c r="K18" s="5">
        <v>2</v>
      </c>
      <c r="L18" s="6">
        <f t="shared" si="0"/>
        <v>32</v>
      </c>
      <c r="M18" s="7">
        <f t="shared" si="1"/>
        <v>4</v>
      </c>
      <c r="P18" s="3" t="s">
        <v>25</v>
      </c>
      <c r="Q18" s="4" t="s">
        <v>26</v>
      </c>
      <c r="R18" s="4" t="s">
        <v>84</v>
      </c>
      <c r="S18" s="5">
        <v>5</v>
      </c>
      <c r="T18" s="5">
        <v>5</v>
      </c>
      <c r="U18" s="5">
        <v>4</v>
      </c>
      <c r="V18" s="5">
        <v>4</v>
      </c>
      <c r="W18" s="5">
        <v>3</v>
      </c>
      <c r="X18" s="5">
        <v>5</v>
      </c>
      <c r="Y18" s="5">
        <v>5</v>
      </c>
      <c r="Z18" s="5">
        <v>5</v>
      </c>
      <c r="AA18" s="6">
        <f t="shared" si="2"/>
        <v>36</v>
      </c>
      <c r="AB18" s="7">
        <f t="shared" si="3"/>
        <v>4.5</v>
      </c>
      <c r="AD18">
        <v>3.5</v>
      </c>
      <c r="AE18" s="7">
        <v>4</v>
      </c>
      <c r="AF18" s="10">
        <f t="shared" si="4"/>
        <v>-0.5</v>
      </c>
      <c r="AJ18" s="13" t="s">
        <v>51</v>
      </c>
      <c r="AK18" s="14">
        <v>0.05</v>
      </c>
    </row>
    <row r="19" spans="1:37" ht="15.75" x14ac:dyDescent="0.25">
      <c r="A19" s="3" t="s">
        <v>27</v>
      </c>
      <c r="B19" s="4" t="s">
        <v>28</v>
      </c>
      <c r="C19" s="4" t="s">
        <v>84</v>
      </c>
      <c r="D19" s="5">
        <v>3</v>
      </c>
      <c r="E19" s="5">
        <v>3</v>
      </c>
      <c r="F19" s="5">
        <v>4</v>
      </c>
      <c r="G19" s="5">
        <v>3</v>
      </c>
      <c r="H19" s="5">
        <v>4</v>
      </c>
      <c r="I19" s="5">
        <v>3</v>
      </c>
      <c r="J19" s="5">
        <v>5</v>
      </c>
      <c r="K19" s="5">
        <v>4</v>
      </c>
      <c r="L19" s="6">
        <f t="shared" si="0"/>
        <v>29</v>
      </c>
      <c r="M19" s="7">
        <f t="shared" si="1"/>
        <v>3.625</v>
      </c>
      <c r="P19" s="3" t="s">
        <v>27</v>
      </c>
      <c r="Q19" s="4" t="s">
        <v>28</v>
      </c>
      <c r="R19" s="4" t="s">
        <v>84</v>
      </c>
      <c r="S19" s="5">
        <v>5</v>
      </c>
      <c r="T19" s="5">
        <v>2</v>
      </c>
      <c r="U19" s="5">
        <v>5</v>
      </c>
      <c r="V19" s="5">
        <v>3</v>
      </c>
      <c r="W19" s="5">
        <v>3</v>
      </c>
      <c r="X19" s="5">
        <v>5</v>
      </c>
      <c r="Y19" s="5">
        <v>4</v>
      </c>
      <c r="Z19" s="5">
        <v>5</v>
      </c>
      <c r="AA19" s="6">
        <f t="shared" si="2"/>
        <v>32</v>
      </c>
      <c r="AB19" s="7">
        <f t="shared" si="3"/>
        <v>4</v>
      </c>
      <c r="AD19">
        <v>3.625</v>
      </c>
      <c r="AE19" s="7">
        <v>4</v>
      </c>
      <c r="AF19" s="10">
        <f t="shared" si="4"/>
        <v>-0.375</v>
      </c>
      <c r="AJ19" s="13" t="s">
        <v>52</v>
      </c>
      <c r="AK19" s="14">
        <f>TINV(AK18,AK17)</f>
        <v>2.0930240544083096</v>
      </c>
    </row>
    <row r="20" spans="1:37" ht="15.75" x14ac:dyDescent="0.25">
      <c r="A20" s="3" t="s">
        <v>29</v>
      </c>
      <c r="B20" s="4" t="s">
        <v>30</v>
      </c>
      <c r="C20" s="4" t="s">
        <v>84</v>
      </c>
      <c r="D20" s="5">
        <v>5</v>
      </c>
      <c r="E20" s="5">
        <v>5</v>
      </c>
      <c r="F20" s="5">
        <v>3</v>
      </c>
      <c r="G20" s="5">
        <v>5</v>
      </c>
      <c r="H20" s="5">
        <v>3</v>
      </c>
      <c r="I20" s="5">
        <v>3</v>
      </c>
      <c r="J20" s="5">
        <v>5</v>
      </c>
      <c r="K20" s="5">
        <v>2</v>
      </c>
      <c r="L20" s="6">
        <f t="shared" si="0"/>
        <v>31</v>
      </c>
      <c r="M20" s="7">
        <f t="shared" si="1"/>
        <v>3.875</v>
      </c>
      <c r="P20" s="3" t="s">
        <v>29</v>
      </c>
      <c r="Q20" s="4" t="s">
        <v>30</v>
      </c>
      <c r="R20" s="4" t="s">
        <v>84</v>
      </c>
      <c r="S20" s="5">
        <v>3</v>
      </c>
      <c r="T20" s="5">
        <v>5</v>
      </c>
      <c r="U20" s="5">
        <v>3</v>
      </c>
      <c r="V20" s="5">
        <v>5</v>
      </c>
      <c r="W20" s="5">
        <v>3</v>
      </c>
      <c r="X20" s="5">
        <v>5</v>
      </c>
      <c r="Y20" s="5">
        <v>3</v>
      </c>
      <c r="Z20" s="5">
        <v>5</v>
      </c>
      <c r="AA20" s="6">
        <f t="shared" si="2"/>
        <v>32</v>
      </c>
      <c r="AB20" s="7">
        <f t="shared" si="3"/>
        <v>4</v>
      </c>
      <c r="AD20">
        <v>3.875</v>
      </c>
      <c r="AE20" s="7">
        <v>3.75</v>
      </c>
      <c r="AF20" s="10">
        <f t="shared" si="4"/>
        <v>0.125</v>
      </c>
      <c r="AJ20" s="13"/>
      <c r="AK20" s="14"/>
    </row>
    <row r="21" spans="1:37" ht="15.75" x14ac:dyDescent="0.25">
      <c r="A21" s="3" t="s">
        <v>31</v>
      </c>
      <c r="B21" s="4" t="s">
        <v>32</v>
      </c>
      <c r="C21" s="4" t="s">
        <v>84</v>
      </c>
      <c r="D21" s="5">
        <v>3</v>
      </c>
      <c r="E21" s="5">
        <v>2</v>
      </c>
      <c r="F21" s="5">
        <v>3</v>
      </c>
      <c r="G21" s="5">
        <v>3</v>
      </c>
      <c r="H21" s="5">
        <v>3</v>
      </c>
      <c r="I21" s="5">
        <v>3</v>
      </c>
      <c r="J21" s="5">
        <v>4</v>
      </c>
      <c r="K21" s="5">
        <v>3</v>
      </c>
      <c r="L21" s="6">
        <f t="shared" si="0"/>
        <v>24</v>
      </c>
      <c r="M21" s="7">
        <f t="shared" si="1"/>
        <v>3</v>
      </c>
      <c r="P21" s="3" t="s">
        <v>31</v>
      </c>
      <c r="Q21" s="4" t="s">
        <v>32</v>
      </c>
      <c r="R21" s="4" t="s">
        <v>84</v>
      </c>
      <c r="S21" s="5">
        <v>5</v>
      </c>
      <c r="T21" s="5">
        <v>5</v>
      </c>
      <c r="U21" s="5">
        <v>3</v>
      </c>
      <c r="V21" s="5">
        <v>3</v>
      </c>
      <c r="W21" s="5">
        <v>3</v>
      </c>
      <c r="X21" s="5">
        <v>3</v>
      </c>
      <c r="Y21" s="5">
        <v>4</v>
      </c>
      <c r="Z21" s="5">
        <v>5</v>
      </c>
      <c r="AA21" s="6">
        <f t="shared" si="2"/>
        <v>31</v>
      </c>
      <c r="AB21" s="7">
        <f t="shared" si="3"/>
        <v>3.875</v>
      </c>
      <c r="AD21">
        <v>3.875</v>
      </c>
      <c r="AE21" s="7">
        <v>3.63</v>
      </c>
      <c r="AF21" s="10">
        <f t="shared" si="4"/>
        <v>0.24500000000000011</v>
      </c>
      <c r="AJ21" s="13" t="s">
        <v>53</v>
      </c>
      <c r="AK21" s="14">
        <f>AVERAGE(AD8:AD27)</f>
        <v>3.7875000000000001</v>
      </c>
    </row>
    <row r="22" spans="1:37" ht="15.75" x14ac:dyDescent="0.25">
      <c r="A22" s="3" t="s">
        <v>33</v>
      </c>
      <c r="B22" s="4" t="s">
        <v>34</v>
      </c>
      <c r="C22" s="4" t="s">
        <v>84</v>
      </c>
      <c r="D22" s="5">
        <v>5</v>
      </c>
      <c r="E22" s="5">
        <v>4</v>
      </c>
      <c r="F22" s="5">
        <v>3</v>
      </c>
      <c r="G22" s="5">
        <v>4</v>
      </c>
      <c r="H22" s="5">
        <v>2</v>
      </c>
      <c r="I22" s="5">
        <v>5</v>
      </c>
      <c r="J22" s="5">
        <v>4</v>
      </c>
      <c r="K22" s="5">
        <v>5</v>
      </c>
      <c r="L22" s="6">
        <f t="shared" si="0"/>
        <v>32</v>
      </c>
      <c r="M22" s="7">
        <f t="shared" si="1"/>
        <v>4</v>
      </c>
      <c r="P22" s="3" t="s">
        <v>33</v>
      </c>
      <c r="Q22" s="4" t="s">
        <v>34</v>
      </c>
      <c r="R22" s="4" t="s">
        <v>84</v>
      </c>
      <c r="S22" s="5">
        <v>4</v>
      </c>
      <c r="T22" s="5">
        <v>4</v>
      </c>
      <c r="U22" s="5">
        <v>5</v>
      </c>
      <c r="V22" s="5">
        <v>5</v>
      </c>
      <c r="W22" s="5">
        <v>5</v>
      </c>
      <c r="X22" s="5">
        <v>5</v>
      </c>
      <c r="Y22" s="5">
        <v>3</v>
      </c>
      <c r="Z22" s="5">
        <v>2</v>
      </c>
      <c r="AA22" s="6">
        <f t="shared" si="2"/>
        <v>33</v>
      </c>
      <c r="AB22" s="7">
        <f t="shared" si="3"/>
        <v>4.125</v>
      </c>
      <c r="AD22">
        <v>3.5</v>
      </c>
      <c r="AE22" s="7">
        <v>4.125</v>
      </c>
      <c r="AF22" s="10">
        <f t="shared" si="4"/>
        <v>-0.625</v>
      </c>
      <c r="AJ22" s="13" t="s">
        <v>54</v>
      </c>
      <c r="AK22" s="16">
        <f>AVERAGE(AE8:AE27)</f>
        <v>3.9814999999999996</v>
      </c>
    </row>
    <row r="23" spans="1:37" ht="15.75" x14ac:dyDescent="0.25">
      <c r="A23" s="3" t="s">
        <v>35</v>
      </c>
      <c r="B23" s="4" t="s">
        <v>36</v>
      </c>
      <c r="C23" s="4" t="s">
        <v>84</v>
      </c>
      <c r="D23" s="5">
        <v>5</v>
      </c>
      <c r="E23" s="5">
        <v>4</v>
      </c>
      <c r="F23" s="5">
        <v>4</v>
      </c>
      <c r="G23" s="5">
        <v>4</v>
      </c>
      <c r="H23" s="5">
        <v>3</v>
      </c>
      <c r="I23" s="5">
        <v>5</v>
      </c>
      <c r="J23" s="5">
        <v>4</v>
      </c>
      <c r="K23" s="5">
        <v>3</v>
      </c>
      <c r="L23" s="6">
        <f t="shared" si="0"/>
        <v>32</v>
      </c>
      <c r="M23" s="7">
        <f t="shared" si="1"/>
        <v>4</v>
      </c>
      <c r="P23" s="3" t="s">
        <v>35</v>
      </c>
      <c r="Q23" s="4" t="s">
        <v>36</v>
      </c>
      <c r="R23" s="4" t="s">
        <v>84</v>
      </c>
      <c r="S23" s="5">
        <v>3</v>
      </c>
      <c r="T23" s="5">
        <v>4</v>
      </c>
      <c r="U23" s="5">
        <v>3</v>
      </c>
      <c r="V23" s="5">
        <v>3</v>
      </c>
      <c r="W23" s="5">
        <v>5</v>
      </c>
      <c r="X23" s="5">
        <v>4</v>
      </c>
      <c r="Y23" s="5">
        <v>4</v>
      </c>
      <c r="Z23" s="5">
        <v>5</v>
      </c>
      <c r="AA23" s="6">
        <f t="shared" si="2"/>
        <v>31</v>
      </c>
      <c r="AB23" s="7">
        <f t="shared" si="3"/>
        <v>3.875</v>
      </c>
      <c r="AD23">
        <v>3</v>
      </c>
      <c r="AE23" s="7">
        <v>3.875</v>
      </c>
      <c r="AF23" s="10">
        <f t="shared" si="4"/>
        <v>-0.875</v>
      </c>
      <c r="AJ23" s="13" t="s">
        <v>55</v>
      </c>
      <c r="AK23" s="16">
        <f>AK21-AK22</f>
        <v>-0.19399999999999951</v>
      </c>
    </row>
    <row r="24" spans="1:37" ht="15.75" x14ac:dyDescent="0.25">
      <c r="A24" s="3" t="s">
        <v>37</v>
      </c>
      <c r="B24" s="4" t="s">
        <v>38</v>
      </c>
      <c r="C24" s="4" t="s">
        <v>84</v>
      </c>
      <c r="D24" s="5">
        <v>4</v>
      </c>
      <c r="E24" s="5">
        <v>3</v>
      </c>
      <c r="F24" s="5">
        <v>2</v>
      </c>
      <c r="G24" s="5">
        <v>5</v>
      </c>
      <c r="H24" s="5">
        <v>3</v>
      </c>
      <c r="I24" s="5">
        <v>3</v>
      </c>
      <c r="J24" s="5">
        <v>3</v>
      </c>
      <c r="K24" s="5">
        <v>4</v>
      </c>
      <c r="L24" s="6">
        <f t="shared" si="0"/>
        <v>27</v>
      </c>
      <c r="M24" s="7">
        <f t="shared" si="1"/>
        <v>3.375</v>
      </c>
      <c r="P24" s="3" t="s">
        <v>37</v>
      </c>
      <c r="Q24" s="4" t="s">
        <v>38</v>
      </c>
      <c r="R24" s="4" t="s">
        <v>84</v>
      </c>
      <c r="S24" s="5">
        <v>4</v>
      </c>
      <c r="T24" s="5">
        <v>4</v>
      </c>
      <c r="U24" s="5">
        <v>3</v>
      </c>
      <c r="V24" s="5">
        <v>4</v>
      </c>
      <c r="W24" s="5">
        <v>3</v>
      </c>
      <c r="X24" s="5">
        <v>3</v>
      </c>
      <c r="Y24" s="5">
        <v>4</v>
      </c>
      <c r="Z24" s="5">
        <v>4</v>
      </c>
      <c r="AA24" s="6">
        <f t="shared" si="2"/>
        <v>29</v>
      </c>
      <c r="AB24" s="7">
        <f t="shared" si="3"/>
        <v>3.625</v>
      </c>
      <c r="AD24">
        <v>3.375</v>
      </c>
      <c r="AE24" s="7">
        <v>3.625</v>
      </c>
      <c r="AF24" s="10">
        <f t="shared" si="4"/>
        <v>-0.25</v>
      </c>
      <c r="AJ24" s="13" t="s">
        <v>56</v>
      </c>
      <c r="AK24" s="14">
        <f>STDEV(AF8:AF27)</f>
        <v>0.34729632425654217</v>
      </c>
    </row>
    <row r="25" spans="1:37" ht="15.75" x14ac:dyDescent="0.25">
      <c r="A25" s="3" t="s">
        <v>39</v>
      </c>
      <c r="B25" s="4" t="s">
        <v>40</v>
      </c>
      <c r="C25" s="4" t="s">
        <v>84</v>
      </c>
      <c r="D25" s="5">
        <v>2</v>
      </c>
      <c r="E25" s="5">
        <v>3</v>
      </c>
      <c r="F25" s="5">
        <v>3</v>
      </c>
      <c r="G25" s="5">
        <v>4</v>
      </c>
      <c r="H25" s="5">
        <v>3</v>
      </c>
      <c r="I25" s="5">
        <v>4</v>
      </c>
      <c r="J25" s="5">
        <v>2</v>
      </c>
      <c r="K25" s="5">
        <v>3</v>
      </c>
      <c r="L25" s="6">
        <f t="shared" si="0"/>
        <v>24</v>
      </c>
      <c r="M25" s="7">
        <f t="shared" si="1"/>
        <v>3</v>
      </c>
      <c r="P25" s="3" t="s">
        <v>39</v>
      </c>
      <c r="Q25" s="4" t="s">
        <v>40</v>
      </c>
      <c r="R25" s="4" t="s">
        <v>84</v>
      </c>
      <c r="S25" s="5">
        <v>3</v>
      </c>
      <c r="T25" s="5">
        <v>3</v>
      </c>
      <c r="U25" s="5">
        <v>3</v>
      </c>
      <c r="V25" s="5">
        <v>3</v>
      </c>
      <c r="W25" s="5">
        <v>3</v>
      </c>
      <c r="X25" s="5">
        <v>3</v>
      </c>
      <c r="Y25" s="5">
        <v>3</v>
      </c>
      <c r="Z25" s="5">
        <v>3</v>
      </c>
      <c r="AA25" s="6">
        <f t="shared" si="2"/>
        <v>24</v>
      </c>
      <c r="AB25" s="7">
        <f t="shared" si="3"/>
        <v>3</v>
      </c>
      <c r="AD25">
        <v>3.5</v>
      </c>
      <c r="AE25" s="7">
        <v>3.5</v>
      </c>
      <c r="AF25" s="10">
        <f t="shared" si="4"/>
        <v>0</v>
      </c>
      <c r="AJ25" s="13"/>
      <c r="AK25" s="14"/>
    </row>
    <row r="26" spans="1:37" ht="15.75" x14ac:dyDescent="0.25">
      <c r="A26" s="3" t="s">
        <v>41</v>
      </c>
      <c r="B26" s="4" t="s">
        <v>42</v>
      </c>
      <c r="C26" s="4" t="s">
        <v>84</v>
      </c>
      <c r="D26" s="5">
        <v>3</v>
      </c>
      <c r="E26" s="5">
        <v>5</v>
      </c>
      <c r="F26" s="5">
        <v>4</v>
      </c>
      <c r="G26" s="5">
        <v>4</v>
      </c>
      <c r="H26" s="5">
        <v>4</v>
      </c>
      <c r="I26" s="5">
        <v>4</v>
      </c>
      <c r="J26" s="5">
        <v>3</v>
      </c>
      <c r="K26" s="5">
        <v>3</v>
      </c>
      <c r="L26" s="6">
        <f t="shared" si="0"/>
        <v>30</v>
      </c>
      <c r="M26" s="7">
        <f t="shared" si="1"/>
        <v>3.75</v>
      </c>
      <c r="P26" s="3" t="s">
        <v>41</v>
      </c>
      <c r="Q26" s="4" t="s">
        <v>42</v>
      </c>
      <c r="R26" s="4" t="s">
        <v>84</v>
      </c>
      <c r="S26" s="5">
        <v>4</v>
      </c>
      <c r="T26" s="5">
        <v>5</v>
      </c>
      <c r="U26" s="5">
        <v>5</v>
      </c>
      <c r="V26" s="5">
        <v>4</v>
      </c>
      <c r="W26" s="5">
        <v>5</v>
      </c>
      <c r="X26" s="5">
        <v>4</v>
      </c>
      <c r="Y26" s="5">
        <v>5</v>
      </c>
      <c r="Z26" s="5">
        <v>4</v>
      </c>
      <c r="AA26" s="6">
        <f t="shared" si="2"/>
        <v>36</v>
      </c>
      <c r="AB26" s="7">
        <f t="shared" si="3"/>
        <v>4.5</v>
      </c>
      <c r="AD26">
        <v>3.75</v>
      </c>
      <c r="AE26" s="7">
        <v>4.5</v>
      </c>
      <c r="AF26" s="10">
        <f t="shared" si="4"/>
        <v>-0.75</v>
      </c>
      <c r="AJ26" s="13" t="s">
        <v>57</v>
      </c>
      <c r="AK26" s="14">
        <f>AK23/(AK24/SQRT(AK16))</f>
        <v>-2.4981386633652889</v>
      </c>
    </row>
    <row r="27" spans="1:37" ht="15.75" x14ac:dyDescent="0.25">
      <c r="A27" s="3" t="s">
        <v>43</v>
      </c>
      <c r="B27" s="4" t="s">
        <v>44</v>
      </c>
      <c r="C27" s="4" t="s">
        <v>84</v>
      </c>
      <c r="D27" s="5">
        <v>5</v>
      </c>
      <c r="E27" s="5">
        <v>5</v>
      </c>
      <c r="F27" s="5">
        <v>3</v>
      </c>
      <c r="G27" s="5">
        <v>3</v>
      </c>
      <c r="H27" s="5">
        <v>3</v>
      </c>
      <c r="I27" s="5">
        <v>4</v>
      </c>
      <c r="J27" s="5">
        <v>3</v>
      </c>
      <c r="K27" s="5">
        <v>2</v>
      </c>
      <c r="L27" s="6">
        <f t="shared" si="0"/>
        <v>28</v>
      </c>
      <c r="M27" s="7">
        <f t="shared" si="1"/>
        <v>3.5</v>
      </c>
      <c r="P27" s="3" t="s">
        <v>43</v>
      </c>
      <c r="Q27" s="4" t="s">
        <v>44</v>
      </c>
      <c r="R27" s="4" t="s">
        <v>84</v>
      </c>
      <c r="S27" s="5">
        <v>4</v>
      </c>
      <c r="T27" s="5">
        <v>3</v>
      </c>
      <c r="U27" s="5">
        <v>3</v>
      </c>
      <c r="V27" s="5">
        <v>3</v>
      </c>
      <c r="W27" s="5">
        <v>3</v>
      </c>
      <c r="X27" s="5">
        <v>4</v>
      </c>
      <c r="Y27" s="5">
        <v>5</v>
      </c>
      <c r="Z27" s="5">
        <v>4</v>
      </c>
      <c r="AA27" s="6">
        <f t="shared" si="2"/>
        <v>29</v>
      </c>
      <c r="AB27" s="7">
        <f t="shared" si="3"/>
        <v>3.625</v>
      </c>
      <c r="AD27">
        <v>3.5</v>
      </c>
      <c r="AE27" s="7">
        <v>3.5</v>
      </c>
      <c r="AF27" s="10">
        <f t="shared" si="4"/>
        <v>0</v>
      </c>
      <c r="AJ27" s="13" t="s">
        <v>58</v>
      </c>
      <c r="AK27" s="15" t="str">
        <f>IF(ABS(AK26)&gt;AK19,"Ada Perbedaan Signifikan","Tidak ada perbedaan signifikan")</f>
        <v>Ada Perbedaan Signifikan</v>
      </c>
    </row>
    <row r="28" spans="1:37" x14ac:dyDescent="0.25">
      <c r="A28" s="8" t="s">
        <v>2</v>
      </c>
      <c r="B28" s="8"/>
      <c r="C28" s="8"/>
      <c r="D28" s="9">
        <f>SUM(D8:D27)</f>
        <v>87</v>
      </c>
      <c r="E28" s="9">
        <f t="shared" ref="E28:K28" si="5">SUM(E8:E27)</f>
        <v>81</v>
      </c>
      <c r="F28" s="9">
        <f t="shared" si="5"/>
        <v>73</v>
      </c>
      <c r="G28" s="9">
        <f t="shared" si="5"/>
        <v>81</v>
      </c>
      <c r="H28" s="9">
        <f t="shared" si="5"/>
        <v>62</v>
      </c>
      <c r="I28" s="9">
        <f t="shared" si="5"/>
        <v>78</v>
      </c>
      <c r="J28" s="9">
        <f t="shared" si="5"/>
        <v>77</v>
      </c>
      <c r="K28" s="9">
        <f t="shared" si="5"/>
        <v>69</v>
      </c>
      <c r="M28" s="10">
        <f>AVERAGE(M8:M27)</f>
        <v>3.8</v>
      </c>
      <c r="P28" s="8" t="s">
        <v>2</v>
      </c>
      <c r="Q28" s="8"/>
      <c r="R28" s="8"/>
      <c r="S28" s="9">
        <f t="shared" ref="S28" si="6">SUM(S8:S27)</f>
        <v>81</v>
      </c>
      <c r="T28" s="9">
        <f t="shared" ref="T28" si="7">SUM(T8:T27)</f>
        <v>82</v>
      </c>
      <c r="U28" s="9">
        <f t="shared" ref="U28" si="8">SUM(U8:U27)</f>
        <v>74</v>
      </c>
      <c r="V28" s="9">
        <f t="shared" ref="V28" si="9">SUM(V8:V27)</f>
        <v>76</v>
      </c>
      <c r="W28" s="9">
        <f t="shared" ref="W28" si="10">SUM(W8:W27)</f>
        <v>77</v>
      </c>
      <c r="X28" s="9">
        <f t="shared" ref="X28" si="11">SUM(X8:X27)</f>
        <v>85</v>
      </c>
      <c r="Y28" s="9">
        <f t="shared" ref="Y28" si="12">SUM(Y8:Y27)</f>
        <v>76</v>
      </c>
      <c r="Z28" s="9">
        <f t="shared" ref="Z28" si="13">SUM(Z8:Z27)</f>
        <v>86</v>
      </c>
      <c r="AB28" s="10">
        <f>AVERAGE(AB8:AB27)</f>
        <v>3.9812500000000002</v>
      </c>
      <c r="AE28" s="10"/>
      <c r="AJ28" s="13" t="s">
        <v>59</v>
      </c>
      <c r="AK28" s="15" t="str">
        <f>IF(ABS(AK26)&gt;AK19,"H0 Ditolak","H0 Diterima")</f>
        <v>H0 Ditolak</v>
      </c>
    </row>
    <row r="29" spans="1:37" x14ac:dyDescent="0.25">
      <c r="D29">
        <f>AVERAGE(D8:E27)</f>
        <v>4.2</v>
      </c>
      <c r="F29">
        <f>AVERAGE(F8:G27)</f>
        <v>3.85</v>
      </c>
      <c r="H29">
        <f>AVERAGE(H8:I27)</f>
        <v>3.5</v>
      </c>
      <c r="J29">
        <f>AVERAGE(J8:K27)</f>
        <v>3.65</v>
      </c>
      <c r="S29">
        <f>AVERAGE(S8:T27)</f>
        <v>4.0750000000000002</v>
      </c>
      <c r="U29">
        <f>AVERAGE(U8:V27)</f>
        <v>3.75</v>
      </c>
      <c r="W29">
        <f>AVERAGE(W8:X27)</f>
        <v>4.05</v>
      </c>
      <c r="Y29">
        <f>AVERAGE(Y8:Z27)</f>
        <v>4.05</v>
      </c>
    </row>
    <row r="30" spans="1:37" x14ac:dyDescent="0.25">
      <c r="Q30" s="11"/>
      <c r="R30" s="11"/>
    </row>
    <row r="31" spans="1:37" ht="16.5" x14ac:dyDescent="0.25">
      <c r="Q31" s="12"/>
      <c r="R31" s="12"/>
    </row>
    <row r="32" spans="1:37" ht="16.5" x14ac:dyDescent="0.25">
      <c r="Q32" s="12"/>
      <c r="R32" s="12"/>
    </row>
    <row r="33" spans="17:35" ht="16.5" x14ac:dyDescent="0.25">
      <c r="Q33" s="12"/>
      <c r="R33" s="12"/>
    </row>
    <row r="34" spans="17:35" ht="16.5" x14ac:dyDescent="0.25">
      <c r="Q34" s="12"/>
      <c r="R34" s="12"/>
      <c r="AG34" t="s">
        <v>86</v>
      </c>
    </row>
    <row r="35" spans="17:35" ht="17.25" thickBot="1" x14ac:dyDescent="0.3">
      <c r="Q35" s="12"/>
      <c r="R35" s="12"/>
    </row>
    <row r="36" spans="17:35" ht="16.5" x14ac:dyDescent="0.25">
      <c r="Q36" s="12"/>
      <c r="R36" s="12"/>
      <c r="AG36" s="18"/>
      <c r="AH36" s="18" t="s">
        <v>45</v>
      </c>
      <c r="AI36" s="18" t="s">
        <v>46</v>
      </c>
    </row>
    <row r="37" spans="17:35" ht="16.5" x14ac:dyDescent="0.25">
      <c r="Q37" s="12"/>
      <c r="R37" s="12"/>
      <c r="AG37" t="s">
        <v>87</v>
      </c>
      <c r="AH37">
        <v>3.8125</v>
      </c>
      <c r="AI37">
        <v>3.84375</v>
      </c>
    </row>
    <row r="38" spans="17:35" ht="16.5" x14ac:dyDescent="0.25">
      <c r="Q38" s="12"/>
      <c r="R38" s="12"/>
      <c r="AG38" t="s">
        <v>88</v>
      </c>
      <c r="AH38">
        <v>0.10773026315789473</v>
      </c>
      <c r="AI38">
        <v>0.19880756578947367</v>
      </c>
    </row>
    <row r="39" spans="17:35" x14ac:dyDescent="0.25">
      <c r="AG39" t="s">
        <v>89</v>
      </c>
      <c r="AH39">
        <v>20</v>
      </c>
      <c r="AI39">
        <v>20</v>
      </c>
    </row>
    <row r="40" spans="17:35" x14ac:dyDescent="0.25">
      <c r="AG40" t="s">
        <v>90</v>
      </c>
      <c r="AH40">
        <v>0.27253535482329971</v>
      </c>
    </row>
    <row r="41" spans="17:35" x14ac:dyDescent="0.25">
      <c r="AG41" t="s">
        <v>91</v>
      </c>
      <c r="AH41">
        <v>0</v>
      </c>
    </row>
    <row r="42" spans="17:35" x14ac:dyDescent="0.25">
      <c r="AG42" t="s">
        <v>92</v>
      </c>
      <c r="AH42">
        <v>19</v>
      </c>
    </row>
    <row r="43" spans="17:35" x14ac:dyDescent="0.25">
      <c r="AG43" t="s">
        <v>93</v>
      </c>
      <c r="AH43">
        <v>-0.29347698342552175</v>
      </c>
    </row>
    <row r="44" spans="17:35" x14ac:dyDescent="0.25">
      <c r="AG44" t="s">
        <v>94</v>
      </c>
      <c r="AH44">
        <v>0.38616958485159869</v>
      </c>
    </row>
    <row r="45" spans="17:35" x14ac:dyDescent="0.25">
      <c r="AG45" t="s">
        <v>95</v>
      </c>
      <c r="AH45">
        <v>1.7291328115213698</v>
      </c>
    </row>
    <row r="46" spans="17:35" x14ac:dyDescent="0.25">
      <c r="AG46" t="s">
        <v>96</v>
      </c>
      <c r="AH46">
        <v>0.77233916970319738</v>
      </c>
    </row>
    <row r="47" spans="17:35" ht="15.75" thickBot="1" x14ac:dyDescent="0.3">
      <c r="AG47" s="17" t="s">
        <v>97</v>
      </c>
      <c r="AH47" s="17">
        <v>2.0930240544083096</v>
      </c>
      <c r="AI47" s="17"/>
    </row>
  </sheetData>
  <mergeCells count="12">
    <mergeCell ref="A5:A7"/>
    <mergeCell ref="D5:K5"/>
    <mergeCell ref="L5:L7"/>
    <mergeCell ref="M5:M7"/>
    <mergeCell ref="D6:K6"/>
    <mergeCell ref="AJ15:AK15"/>
    <mergeCell ref="P5:P7"/>
    <mergeCell ref="S5:Z5"/>
    <mergeCell ref="AA5:AA7"/>
    <mergeCell ref="AB5:AB7"/>
    <mergeCell ref="S6:Z6"/>
    <mergeCell ref="AJ13:AK13"/>
  </mergeCells>
  <phoneticPr fontId="1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1F18-FABB-4577-88EB-CD6D987854F4}">
  <dimension ref="A4:AJ38"/>
  <sheetViews>
    <sheetView topLeftCell="D1" workbookViewId="0">
      <selection activeCell="AD5" sqref="AD5"/>
    </sheetView>
  </sheetViews>
  <sheetFormatPr defaultRowHeight="15" x14ac:dyDescent="0.25"/>
  <cols>
    <col min="1" max="1" width="3.140625" bestFit="1" customWidth="1"/>
    <col min="2" max="2" width="19.85546875" bestFit="1" customWidth="1"/>
    <col min="3" max="3" width="14.42578125" bestFit="1" customWidth="1"/>
    <col min="4" max="12" width="3.7109375" customWidth="1"/>
    <col min="13" max="13" width="7.140625" bestFit="1" customWidth="1"/>
    <col min="16" max="16" width="2.7109375" bestFit="1" customWidth="1"/>
    <col min="17" max="17" width="19.85546875" bestFit="1" customWidth="1"/>
    <col min="18" max="18" width="14.42578125" bestFit="1" customWidth="1"/>
    <col min="19" max="19" width="6" bestFit="1" customWidth="1"/>
    <col min="20" max="20" width="2.7109375" bestFit="1" customWidth="1"/>
    <col min="21" max="21" width="6" bestFit="1" customWidth="1"/>
    <col min="22" max="22" width="2.7109375" bestFit="1" customWidth="1"/>
    <col min="23" max="23" width="4" bestFit="1" customWidth="1"/>
    <col min="24" max="24" width="2.7109375" bestFit="1" customWidth="1"/>
    <col min="25" max="25" width="5" bestFit="1" customWidth="1"/>
    <col min="26" max="26" width="2.7109375" bestFit="1" customWidth="1"/>
    <col min="27" max="27" width="4" bestFit="1" customWidth="1"/>
    <col min="28" max="28" width="7.140625" bestFit="1" customWidth="1"/>
    <col min="35" max="35" width="17.5703125" bestFit="1" customWidth="1"/>
    <col min="36" max="36" width="28.85546875" bestFit="1" customWidth="1"/>
  </cols>
  <sheetData>
    <row r="4" spans="1:36" x14ac:dyDescent="0.25">
      <c r="B4" t="s">
        <v>45</v>
      </c>
      <c r="Q4" t="s">
        <v>47</v>
      </c>
    </row>
    <row r="5" spans="1:36" x14ac:dyDescent="0.25">
      <c r="A5" s="21" t="s">
        <v>0</v>
      </c>
      <c r="B5" s="1"/>
      <c r="C5" s="1"/>
      <c r="D5" s="22" t="s">
        <v>1</v>
      </c>
      <c r="E5" s="22"/>
      <c r="F5" s="22"/>
      <c r="G5" s="22"/>
      <c r="H5" s="22"/>
      <c r="I5" s="22"/>
      <c r="J5" s="22"/>
      <c r="K5" s="22"/>
      <c r="L5" s="23" t="s">
        <v>2</v>
      </c>
      <c r="M5" s="24" t="s">
        <v>3</v>
      </c>
      <c r="P5" s="21" t="s">
        <v>0</v>
      </c>
      <c r="Q5" s="1"/>
      <c r="R5" s="1"/>
      <c r="S5" s="22"/>
      <c r="T5" s="22"/>
      <c r="U5" s="22"/>
      <c r="V5" s="22"/>
      <c r="W5" s="22"/>
      <c r="X5" s="22"/>
      <c r="Y5" s="22"/>
      <c r="Z5" s="22"/>
      <c r="AA5" s="23" t="s">
        <v>2</v>
      </c>
      <c r="AB5" s="24" t="s">
        <v>3</v>
      </c>
    </row>
    <row r="6" spans="1:36" x14ac:dyDescent="0.25">
      <c r="A6" s="21"/>
      <c r="B6" s="1"/>
      <c r="C6" s="1"/>
      <c r="D6" s="22" t="s">
        <v>4</v>
      </c>
      <c r="E6" s="22"/>
      <c r="F6" s="22"/>
      <c r="G6" s="22"/>
      <c r="H6" s="22"/>
      <c r="I6" s="22"/>
      <c r="J6" s="22"/>
      <c r="K6" s="22"/>
      <c r="L6" s="21"/>
      <c r="M6" s="25"/>
      <c r="P6" s="21"/>
      <c r="Q6" s="1"/>
      <c r="R6" s="1"/>
      <c r="S6" s="22"/>
      <c r="T6" s="22"/>
      <c r="U6" s="22"/>
      <c r="V6" s="22"/>
      <c r="W6" s="22"/>
      <c r="X6" s="22"/>
      <c r="Y6" s="22"/>
      <c r="Z6" s="22"/>
      <c r="AA6" s="21"/>
      <c r="AB6" s="25"/>
    </row>
    <row r="7" spans="1:36" x14ac:dyDescent="0.25">
      <c r="A7" s="21"/>
      <c r="B7" s="1"/>
      <c r="C7" s="1"/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1"/>
      <c r="M7" s="26"/>
      <c r="P7" s="21"/>
      <c r="Q7" s="1"/>
      <c r="R7" s="1"/>
      <c r="S7" s="2">
        <v>9</v>
      </c>
      <c r="T7" s="2">
        <v>10</v>
      </c>
      <c r="U7" s="2">
        <v>11</v>
      </c>
      <c r="V7" s="2">
        <v>12</v>
      </c>
      <c r="W7" s="2">
        <v>13</v>
      </c>
      <c r="X7" s="2">
        <v>14</v>
      </c>
      <c r="Y7" s="2">
        <v>15</v>
      </c>
      <c r="Z7" s="2">
        <v>16</v>
      </c>
      <c r="AA7" s="21"/>
      <c r="AB7" s="26"/>
      <c r="AD7" t="s">
        <v>45</v>
      </c>
      <c r="AE7" t="s">
        <v>46</v>
      </c>
      <c r="AF7" t="s">
        <v>60</v>
      </c>
    </row>
    <row r="8" spans="1:36" ht="15.75" x14ac:dyDescent="0.25">
      <c r="A8" s="3">
        <v>1</v>
      </c>
      <c r="B8" s="4" t="s">
        <v>64</v>
      </c>
      <c r="C8" s="4" t="s">
        <v>85</v>
      </c>
      <c r="D8" s="5">
        <v>3</v>
      </c>
      <c r="E8" s="5">
        <v>3</v>
      </c>
      <c r="F8" s="5">
        <v>2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6">
        <f t="shared" ref="L8:L27" si="0">SUM(D8:K8)</f>
        <v>23</v>
      </c>
      <c r="M8" s="7">
        <f t="shared" ref="M8:M27" si="1">AVERAGE(D8:K8)</f>
        <v>2.875</v>
      </c>
      <c r="P8" s="3">
        <v>1</v>
      </c>
      <c r="Q8" s="4" t="s">
        <v>64</v>
      </c>
      <c r="R8" s="4" t="s">
        <v>85</v>
      </c>
      <c r="S8" s="5">
        <v>5</v>
      </c>
      <c r="T8" s="5">
        <v>3</v>
      </c>
      <c r="U8" s="5">
        <v>2</v>
      </c>
      <c r="V8" s="5">
        <v>3</v>
      </c>
      <c r="W8" s="5">
        <v>3</v>
      </c>
      <c r="X8" s="5">
        <v>3</v>
      </c>
      <c r="Y8" s="5">
        <v>3</v>
      </c>
      <c r="Z8" s="5">
        <v>3</v>
      </c>
      <c r="AA8" s="6">
        <f t="shared" ref="AA8:AA27" si="2">SUM(S8:Z8)</f>
        <v>25</v>
      </c>
      <c r="AB8" s="7">
        <f t="shared" ref="AB8:AB27" si="3">AVERAGE(S8:Z8)</f>
        <v>3.125</v>
      </c>
      <c r="AD8">
        <v>2.875</v>
      </c>
      <c r="AE8">
        <v>3.125</v>
      </c>
      <c r="AF8">
        <f>AD8-AE8</f>
        <v>-0.25</v>
      </c>
    </row>
    <row r="9" spans="1:36" ht="15.75" x14ac:dyDescent="0.25">
      <c r="A9" s="3">
        <v>2</v>
      </c>
      <c r="B9" s="4" t="s">
        <v>65</v>
      </c>
      <c r="C9" s="4" t="s">
        <v>85</v>
      </c>
      <c r="D9" s="5">
        <v>3</v>
      </c>
      <c r="E9" s="5">
        <v>5</v>
      </c>
      <c r="F9" s="5">
        <v>3</v>
      </c>
      <c r="G9" s="5">
        <v>5</v>
      </c>
      <c r="H9" s="5">
        <v>3</v>
      </c>
      <c r="I9" s="5">
        <v>3</v>
      </c>
      <c r="J9" s="5">
        <v>5</v>
      </c>
      <c r="K9" s="5">
        <v>5</v>
      </c>
      <c r="L9" s="6">
        <f t="shared" si="0"/>
        <v>32</v>
      </c>
      <c r="M9" s="7">
        <f t="shared" si="1"/>
        <v>4</v>
      </c>
      <c r="P9" s="3">
        <v>2</v>
      </c>
      <c r="Q9" s="4" t="s">
        <v>65</v>
      </c>
      <c r="R9" s="4" t="s">
        <v>85</v>
      </c>
      <c r="S9" s="5">
        <v>2</v>
      </c>
      <c r="T9" s="5">
        <v>3</v>
      </c>
      <c r="U9" s="5">
        <v>3</v>
      </c>
      <c r="V9" s="5">
        <v>3</v>
      </c>
      <c r="W9" s="5">
        <v>3</v>
      </c>
      <c r="X9" s="5">
        <v>3</v>
      </c>
      <c r="Y9" s="5">
        <v>5</v>
      </c>
      <c r="Z9" s="5">
        <v>3</v>
      </c>
      <c r="AA9" s="6">
        <f t="shared" si="2"/>
        <v>25</v>
      </c>
      <c r="AB9" s="7">
        <f t="shared" si="3"/>
        <v>3.125</v>
      </c>
      <c r="AD9">
        <v>4</v>
      </c>
      <c r="AE9">
        <v>3.125</v>
      </c>
      <c r="AF9">
        <f t="shared" ref="AF9:AF27" si="4">AD9-AE9</f>
        <v>0.875</v>
      </c>
    </row>
    <row r="10" spans="1:36" ht="15.75" x14ac:dyDescent="0.25">
      <c r="A10" s="3">
        <v>3</v>
      </c>
      <c r="B10" s="4" t="s">
        <v>66</v>
      </c>
      <c r="C10" s="4" t="s">
        <v>85</v>
      </c>
      <c r="D10" s="5">
        <v>3</v>
      </c>
      <c r="E10" s="5">
        <v>5</v>
      </c>
      <c r="F10" s="5">
        <v>3</v>
      </c>
      <c r="G10" s="5">
        <v>5</v>
      </c>
      <c r="H10" s="5">
        <v>3</v>
      </c>
      <c r="I10" s="5">
        <v>5</v>
      </c>
      <c r="J10" s="5">
        <v>3</v>
      </c>
      <c r="K10" s="5">
        <v>3</v>
      </c>
      <c r="L10" s="6">
        <f t="shared" si="0"/>
        <v>30</v>
      </c>
      <c r="M10" s="7">
        <f t="shared" si="1"/>
        <v>3.75</v>
      </c>
      <c r="P10" s="3">
        <v>3</v>
      </c>
      <c r="Q10" s="4" t="s">
        <v>66</v>
      </c>
      <c r="R10" s="4" t="s">
        <v>85</v>
      </c>
      <c r="S10" s="5">
        <v>3</v>
      </c>
      <c r="T10" s="5">
        <v>5</v>
      </c>
      <c r="U10" s="5">
        <v>5</v>
      </c>
      <c r="V10" s="5">
        <v>5</v>
      </c>
      <c r="W10" s="5">
        <v>5</v>
      </c>
      <c r="X10" s="5">
        <v>3</v>
      </c>
      <c r="Y10" s="5">
        <v>5</v>
      </c>
      <c r="Z10" s="5">
        <v>5</v>
      </c>
      <c r="AA10" s="6">
        <f t="shared" si="2"/>
        <v>36</v>
      </c>
      <c r="AB10" s="7">
        <f t="shared" si="3"/>
        <v>4.5</v>
      </c>
      <c r="AD10">
        <v>3.75</v>
      </c>
      <c r="AE10">
        <v>4.5</v>
      </c>
      <c r="AF10">
        <f t="shared" si="4"/>
        <v>-0.75</v>
      </c>
      <c r="AI10" s="27" t="s">
        <v>61</v>
      </c>
      <c r="AJ10" s="28"/>
    </row>
    <row r="11" spans="1:36" ht="15.75" x14ac:dyDescent="0.25">
      <c r="A11" s="3">
        <v>4</v>
      </c>
      <c r="B11" s="4" t="s">
        <v>67</v>
      </c>
      <c r="C11" s="4" t="s">
        <v>85</v>
      </c>
      <c r="D11" s="5">
        <v>3</v>
      </c>
      <c r="E11" s="5">
        <v>3</v>
      </c>
      <c r="F11" s="5">
        <v>3</v>
      </c>
      <c r="G11" s="5">
        <v>3</v>
      </c>
      <c r="H11" s="5">
        <v>3</v>
      </c>
      <c r="I11" s="5">
        <v>3</v>
      </c>
      <c r="J11" s="5">
        <v>5</v>
      </c>
      <c r="K11" s="5">
        <v>3</v>
      </c>
      <c r="L11" s="6">
        <f t="shared" si="0"/>
        <v>26</v>
      </c>
      <c r="M11" s="7">
        <f t="shared" si="1"/>
        <v>3.25</v>
      </c>
      <c r="P11" s="3">
        <v>4</v>
      </c>
      <c r="Q11" s="4" t="s">
        <v>67</v>
      </c>
      <c r="R11" s="4" t="s">
        <v>85</v>
      </c>
      <c r="S11" s="5">
        <v>5</v>
      </c>
      <c r="T11" s="5">
        <v>3</v>
      </c>
      <c r="U11" s="5">
        <v>5</v>
      </c>
      <c r="V11" s="5">
        <v>3</v>
      </c>
      <c r="W11" s="5">
        <v>5</v>
      </c>
      <c r="X11" s="5">
        <v>3</v>
      </c>
      <c r="Y11" s="5">
        <v>5</v>
      </c>
      <c r="Z11" s="5">
        <v>5</v>
      </c>
      <c r="AA11" s="6">
        <f t="shared" si="2"/>
        <v>34</v>
      </c>
      <c r="AB11" s="7">
        <f t="shared" si="3"/>
        <v>4.25</v>
      </c>
      <c r="AD11">
        <v>3.25</v>
      </c>
      <c r="AE11">
        <v>4.25</v>
      </c>
      <c r="AF11">
        <f t="shared" si="4"/>
        <v>-1</v>
      </c>
      <c r="AI11" s="13" t="s">
        <v>62</v>
      </c>
      <c r="AJ11">
        <f>TTEST(AD8:AD27,AE8:AE27,2,1)</f>
        <v>4.2663050299611448E-2</v>
      </c>
    </row>
    <row r="12" spans="1:36" ht="15.75" x14ac:dyDescent="0.25">
      <c r="A12" s="3">
        <v>5</v>
      </c>
      <c r="B12" s="4" t="s">
        <v>68</v>
      </c>
      <c r="C12" s="4" t="s">
        <v>85</v>
      </c>
      <c r="D12" s="5">
        <v>3</v>
      </c>
      <c r="E12" s="5">
        <v>3</v>
      </c>
      <c r="F12" s="5">
        <v>2</v>
      </c>
      <c r="G12" s="5">
        <v>3</v>
      </c>
      <c r="H12" s="5">
        <v>2</v>
      </c>
      <c r="I12" s="5">
        <v>3</v>
      </c>
      <c r="J12" s="5">
        <v>3</v>
      </c>
      <c r="K12" s="5">
        <v>2</v>
      </c>
      <c r="L12" s="6">
        <f t="shared" si="0"/>
        <v>21</v>
      </c>
      <c r="M12" s="7">
        <f t="shared" si="1"/>
        <v>2.625</v>
      </c>
      <c r="P12" s="3">
        <v>5</v>
      </c>
      <c r="Q12" s="4" t="s">
        <v>68</v>
      </c>
      <c r="R12" s="4" t="s">
        <v>85</v>
      </c>
      <c r="S12" s="5">
        <v>3</v>
      </c>
      <c r="T12" s="5">
        <v>3</v>
      </c>
      <c r="U12" s="5">
        <v>3</v>
      </c>
      <c r="V12" s="5">
        <v>3</v>
      </c>
      <c r="W12" s="5">
        <v>3</v>
      </c>
      <c r="X12" s="5">
        <v>5</v>
      </c>
      <c r="Y12" s="5">
        <v>3</v>
      </c>
      <c r="Z12" s="5">
        <v>5</v>
      </c>
      <c r="AA12" s="6">
        <f t="shared" si="2"/>
        <v>28</v>
      </c>
      <c r="AB12" s="7">
        <f t="shared" si="3"/>
        <v>3.5</v>
      </c>
      <c r="AD12">
        <v>2.625</v>
      </c>
      <c r="AE12">
        <v>3.5</v>
      </c>
      <c r="AF12">
        <f t="shared" si="4"/>
        <v>-0.875</v>
      </c>
    </row>
    <row r="13" spans="1:36" ht="15.75" x14ac:dyDescent="0.25">
      <c r="A13" s="3">
        <v>6</v>
      </c>
      <c r="B13" s="4" t="s">
        <v>69</v>
      </c>
      <c r="C13" s="4" t="s">
        <v>85</v>
      </c>
      <c r="D13" s="5">
        <v>3</v>
      </c>
      <c r="E13" s="5">
        <v>3</v>
      </c>
      <c r="F13" s="5">
        <v>3</v>
      </c>
      <c r="G13" s="5">
        <v>3</v>
      </c>
      <c r="H13" s="5">
        <v>2</v>
      </c>
      <c r="I13" s="5">
        <v>3</v>
      </c>
      <c r="J13" s="5">
        <v>3</v>
      </c>
      <c r="K13" s="5">
        <v>2</v>
      </c>
      <c r="L13" s="6">
        <f t="shared" si="0"/>
        <v>22</v>
      </c>
      <c r="M13" s="7">
        <f t="shared" si="1"/>
        <v>2.75</v>
      </c>
      <c r="P13" s="3">
        <v>6</v>
      </c>
      <c r="Q13" s="4" t="s">
        <v>69</v>
      </c>
      <c r="R13" s="4" t="s">
        <v>85</v>
      </c>
      <c r="S13" s="5">
        <v>3</v>
      </c>
      <c r="T13" s="5">
        <v>3</v>
      </c>
      <c r="U13" s="5">
        <v>5</v>
      </c>
      <c r="V13" s="5">
        <v>5</v>
      </c>
      <c r="W13" s="5">
        <v>5</v>
      </c>
      <c r="X13" s="5">
        <v>5</v>
      </c>
      <c r="Y13" s="5">
        <v>3</v>
      </c>
      <c r="Z13" s="5">
        <v>3</v>
      </c>
      <c r="AA13" s="6">
        <f t="shared" si="2"/>
        <v>32</v>
      </c>
      <c r="AB13" s="7">
        <f t="shared" si="3"/>
        <v>4</v>
      </c>
      <c r="AD13">
        <v>2.75</v>
      </c>
      <c r="AE13">
        <v>4</v>
      </c>
      <c r="AF13">
        <f t="shared" si="4"/>
        <v>-1.25</v>
      </c>
    </row>
    <row r="14" spans="1:36" ht="15.75" x14ac:dyDescent="0.25">
      <c r="A14" s="3">
        <v>7</v>
      </c>
      <c r="B14" s="4" t="s">
        <v>70</v>
      </c>
      <c r="C14" s="4" t="s">
        <v>85</v>
      </c>
      <c r="D14" s="5">
        <v>3</v>
      </c>
      <c r="E14" s="5">
        <v>3</v>
      </c>
      <c r="F14" s="5">
        <v>2</v>
      </c>
      <c r="G14" s="5">
        <v>5</v>
      </c>
      <c r="H14" s="5">
        <v>2</v>
      </c>
      <c r="I14" s="5">
        <v>3</v>
      </c>
      <c r="J14" s="5">
        <v>5</v>
      </c>
      <c r="K14" s="5">
        <v>3</v>
      </c>
      <c r="L14" s="6">
        <f t="shared" si="0"/>
        <v>26</v>
      </c>
      <c r="M14" s="7">
        <f t="shared" si="1"/>
        <v>3.25</v>
      </c>
      <c r="P14" s="3">
        <v>7</v>
      </c>
      <c r="Q14" s="4" t="s">
        <v>70</v>
      </c>
      <c r="R14" s="4" t="s">
        <v>85</v>
      </c>
      <c r="S14" s="5">
        <v>3</v>
      </c>
      <c r="T14" s="5">
        <v>3</v>
      </c>
      <c r="U14" s="5">
        <v>4</v>
      </c>
      <c r="V14" s="5">
        <v>3</v>
      </c>
      <c r="W14" s="5">
        <v>5</v>
      </c>
      <c r="X14" s="5">
        <v>3</v>
      </c>
      <c r="Y14" s="5">
        <v>2</v>
      </c>
      <c r="Z14" s="5">
        <v>3</v>
      </c>
      <c r="AA14" s="6">
        <f t="shared" si="2"/>
        <v>26</v>
      </c>
      <c r="AB14" s="7">
        <f t="shared" si="3"/>
        <v>3.25</v>
      </c>
      <c r="AD14">
        <v>3.25</v>
      </c>
      <c r="AE14">
        <v>3.25</v>
      </c>
      <c r="AF14">
        <f t="shared" si="4"/>
        <v>0</v>
      </c>
      <c r="AI14" s="19" t="s">
        <v>63</v>
      </c>
      <c r="AJ14" s="20"/>
    </row>
    <row r="15" spans="1:36" ht="15.75" x14ac:dyDescent="0.25">
      <c r="A15" s="3">
        <v>8</v>
      </c>
      <c r="B15" s="4" t="s">
        <v>71</v>
      </c>
      <c r="C15" s="4" t="s">
        <v>85</v>
      </c>
      <c r="D15" s="5">
        <v>3</v>
      </c>
      <c r="E15" s="5">
        <v>3</v>
      </c>
      <c r="F15" s="5">
        <v>3</v>
      </c>
      <c r="G15" s="5">
        <v>3</v>
      </c>
      <c r="H15" s="5">
        <v>3</v>
      </c>
      <c r="I15" s="5">
        <v>3</v>
      </c>
      <c r="J15" s="5">
        <v>3</v>
      </c>
      <c r="K15" s="5">
        <v>3</v>
      </c>
      <c r="L15" s="6">
        <f t="shared" si="0"/>
        <v>24</v>
      </c>
      <c r="M15" s="7">
        <f t="shared" si="1"/>
        <v>3</v>
      </c>
      <c r="P15" s="3">
        <v>8</v>
      </c>
      <c r="Q15" s="4" t="s">
        <v>71</v>
      </c>
      <c r="R15" s="4" t="s">
        <v>85</v>
      </c>
      <c r="S15" s="5">
        <v>3</v>
      </c>
      <c r="T15" s="5">
        <v>3</v>
      </c>
      <c r="U15" s="5">
        <v>2</v>
      </c>
      <c r="V15" s="5">
        <v>3</v>
      </c>
      <c r="W15" s="5">
        <v>5</v>
      </c>
      <c r="X15" s="5">
        <v>3</v>
      </c>
      <c r="Y15" s="5">
        <v>5</v>
      </c>
      <c r="Z15" s="5">
        <v>3</v>
      </c>
      <c r="AA15" s="6">
        <f t="shared" si="2"/>
        <v>27</v>
      </c>
      <c r="AB15" s="7">
        <f t="shared" si="3"/>
        <v>3.375</v>
      </c>
      <c r="AD15">
        <v>3</v>
      </c>
      <c r="AE15">
        <v>3.375</v>
      </c>
      <c r="AF15">
        <f t="shared" si="4"/>
        <v>-0.375</v>
      </c>
      <c r="AI15" s="13" t="s">
        <v>49</v>
      </c>
      <c r="AJ15" s="14">
        <f>COUNT(AD8:AD27)</f>
        <v>20</v>
      </c>
    </row>
    <row r="16" spans="1:36" ht="15.75" x14ac:dyDescent="0.25">
      <c r="A16" s="3">
        <v>9</v>
      </c>
      <c r="B16" s="4" t="s">
        <v>72</v>
      </c>
      <c r="C16" s="4" t="s">
        <v>85</v>
      </c>
      <c r="D16" s="5">
        <v>3</v>
      </c>
      <c r="E16" s="5">
        <v>3</v>
      </c>
      <c r="F16" s="5">
        <v>3</v>
      </c>
      <c r="G16" s="5">
        <v>3</v>
      </c>
      <c r="H16" s="5">
        <v>2</v>
      </c>
      <c r="I16" s="5">
        <v>3</v>
      </c>
      <c r="J16" s="5">
        <v>3</v>
      </c>
      <c r="K16" s="5">
        <v>2</v>
      </c>
      <c r="L16" s="6">
        <f t="shared" si="0"/>
        <v>22</v>
      </c>
      <c r="M16" s="7">
        <f t="shared" si="1"/>
        <v>2.75</v>
      </c>
      <c r="P16" s="3">
        <v>9</v>
      </c>
      <c r="Q16" s="4" t="s">
        <v>72</v>
      </c>
      <c r="R16" s="4" t="s">
        <v>85</v>
      </c>
      <c r="S16" s="5">
        <v>4</v>
      </c>
      <c r="T16" s="5">
        <v>5</v>
      </c>
      <c r="U16" s="5">
        <v>4</v>
      </c>
      <c r="V16" s="5">
        <v>3</v>
      </c>
      <c r="W16" s="5">
        <v>3</v>
      </c>
      <c r="X16" s="5">
        <v>3</v>
      </c>
      <c r="Y16" s="5">
        <v>3</v>
      </c>
      <c r="Z16" s="5">
        <v>3</v>
      </c>
      <c r="AA16" s="6">
        <f t="shared" si="2"/>
        <v>28</v>
      </c>
      <c r="AB16" s="7">
        <f t="shared" si="3"/>
        <v>3.5</v>
      </c>
      <c r="AD16">
        <v>2.75</v>
      </c>
      <c r="AE16">
        <v>3.5</v>
      </c>
      <c r="AF16">
        <f t="shared" si="4"/>
        <v>-0.75</v>
      </c>
      <c r="AI16" s="13" t="s">
        <v>50</v>
      </c>
      <c r="AJ16" s="14">
        <f>AJ15-1</f>
        <v>19</v>
      </c>
    </row>
    <row r="17" spans="1:36" ht="15.75" x14ac:dyDescent="0.25">
      <c r="A17" s="3">
        <v>10</v>
      </c>
      <c r="B17" s="4" t="s">
        <v>73</v>
      </c>
      <c r="C17" s="4" t="s">
        <v>85</v>
      </c>
      <c r="D17" s="5">
        <v>3</v>
      </c>
      <c r="E17" s="5">
        <v>3</v>
      </c>
      <c r="F17" s="5">
        <v>3</v>
      </c>
      <c r="G17" s="5">
        <v>3</v>
      </c>
      <c r="H17" s="5">
        <v>3</v>
      </c>
      <c r="I17" s="5">
        <v>3</v>
      </c>
      <c r="J17" s="5">
        <v>3</v>
      </c>
      <c r="K17" s="5">
        <v>3</v>
      </c>
      <c r="L17" s="6">
        <f t="shared" si="0"/>
        <v>24</v>
      </c>
      <c r="M17" s="7">
        <f t="shared" si="1"/>
        <v>3</v>
      </c>
      <c r="P17" s="3">
        <v>10</v>
      </c>
      <c r="Q17" s="4" t="s">
        <v>73</v>
      </c>
      <c r="R17" s="4" t="s">
        <v>85</v>
      </c>
      <c r="S17" s="5">
        <v>5</v>
      </c>
      <c r="T17" s="5">
        <v>3</v>
      </c>
      <c r="U17" s="5">
        <v>5</v>
      </c>
      <c r="V17" s="5">
        <v>3</v>
      </c>
      <c r="W17" s="5">
        <v>2</v>
      </c>
      <c r="X17" s="5">
        <v>3</v>
      </c>
      <c r="Y17" s="5">
        <v>3</v>
      </c>
      <c r="Z17" s="5">
        <v>3</v>
      </c>
      <c r="AA17" s="6">
        <f t="shared" si="2"/>
        <v>27</v>
      </c>
      <c r="AB17" s="7">
        <f t="shared" si="3"/>
        <v>3.375</v>
      </c>
      <c r="AD17">
        <v>3</v>
      </c>
      <c r="AE17">
        <v>3.375</v>
      </c>
      <c r="AF17">
        <f t="shared" si="4"/>
        <v>-0.375</v>
      </c>
      <c r="AI17" s="13" t="s">
        <v>51</v>
      </c>
      <c r="AJ17" s="14">
        <v>0.05</v>
      </c>
    </row>
    <row r="18" spans="1:36" ht="15.75" x14ac:dyDescent="0.25">
      <c r="A18" s="3">
        <v>11</v>
      </c>
      <c r="B18" s="4" t="s">
        <v>74</v>
      </c>
      <c r="C18" s="4" t="s">
        <v>85</v>
      </c>
      <c r="D18" s="5">
        <v>3</v>
      </c>
      <c r="E18" s="5">
        <v>3</v>
      </c>
      <c r="F18" s="5">
        <v>3</v>
      </c>
      <c r="G18" s="5">
        <v>3</v>
      </c>
      <c r="H18" s="5">
        <v>2</v>
      </c>
      <c r="I18" s="5">
        <v>3</v>
      </c>
      <c r="J18" s="5">
        <v>3</v>
      </c>
      <c r="K18" s="5">
        <v>2</v>
      </c>
      <c r="L18" s="6">
        <f t="shared" si="0"/>
        <v>22</v>
      </c>
      <c r="M18" s="7">
        <f t="shared" si="1"/>
        <v>2.75</v>
      </c>
      <c r="P18" s="3">
        <v>11</v>
      </c>
      <c r="Q18" s="4" t="s">
        <v>74</v>
      </c>
      <c r="R18" s="4" t="s">
        <v>85</v>
      </c>
      <c r="S18" s="5">
        <v>3</v>
      </c>
      <c r="T18" s="5">
        <v>3</v>
      </c>
      <c r="U18" s="5">
        <v>2</v>
      </c>
      <c r="V18" s="5">
        <v>3</v>
      </c>
      <c r="W18" s="5">
        <v>3</v>
      </c>
      <c r="X18" s="5">
        <v>3</v>
      </c>
      <c r="Y18" s="5">
        <v>2</v>
      </c>
      <c r="Z18" s="5">
        <v>3</v>
      </c>
      <c r="AA18" s="6">
        <f t="shared" si="2"/>
        <v>22</v>
      </c>
      <c r="AB18" s="7">
        <f t="shared" si="3"/>
        <v>2.75</v>
      </c>
      <c r="AD18">
        <v>2.75</v>
      </c>
      <c r="AE18">
        <v>2.75</v>
      </c>
      <c r="AF18">
        <f t="shared" si="4"/>
        <v>0</v>
      </c>
      <c r="AI18" s="13" t="s">
        <v>52</v>
      </c>
      <c r="AJ18" s="14">
        <f>TINV(AJ17,AJ16)</f>
        <v>2.0930240544083096</v>
      </c>
    </row>
    <row r="19" spans="1:36" ht="15.75" x14ac:dyDescent="0.25">
      <c r="A19" s="3">
        <v>12</v>
      </c>
      <c r="B19" s="4" t="s">
        <v>75</v>
      </c>
      <c r="C19" s="4" t="s">
        <v>85</v>
      </c>
      <c r="D19" s="5">
        <v>3</v>
      </c>
      <c r="E19" s="5">
        <v>3</v>
      </c>
      <c r="F19" s="5">
        <v>2</v>
      </c>
      <c r="G19" s="5">
        <v>3</v>
      </c>
      <c r="H19" s="5">
        <v>3</v>
      </c>
      <c r="I19" s="5">
        <v>3</v>
      </c>
      <c r="J19" s="5">
        <v>3</v>
      </c>
      <c r="K19" s="5">
        <v>2</v>
      </c>
      <c r="L19" s="6">
        <f t="shared" si="0"/>
        <v>22</v>
      </c>
      <c r="M19" s="7">
        <f t="shared" si="1"/>
        <v>2.75</v>
      </c>
      <c r="P19" s="3">
        <v>12</v>
      </c>
      <c r="Q19" s="4" t="s">
        <v>75</v>
      </c>
      <c r="R19" s="4" t="s">
        <v>85</v>
      </c>
      <c r="S19" s="5">
        <v>3</v>
      </c>
      <c r="T19" s="5">
        <v>2</v>
      </c>
      <c r="U19" s="5">
        <v>3</v>
      </c>
      <c r="V19" s="5">
        <v>3</v>
      </c>
      <c r="W19" s="5">
        <v>3</v>
      </c>
      <c r="X19" s="5">
        <v>3</v>
      </c>
      <c r="Y19" s="5">
        <v>2</v>
      </c>
      <c r="Z19" s="5">
        <v>3</v>
      </c>
      <c r="AA19" s="6">
        <f t="shared" si="2"/>
        <v>22</v>
      </c>
      <c r="AB19" s="7">
        <f t="shared" si="3"/>
        <v>2.75</v>
      </c>
      <c r="AD19">
        <v>2.75</v>
      </c>
      <c r="AE19">
        <v>2.75</v>
      </c>
      <c r="AF19">
        <f t="shared" si="4"/>
        <v>0</v>
      </c>
      <c r="AI19" s="13"/>
      <c r="AJ19" s="14"/>
    </row>
    <row r="20" spans="1:36" ht="15.75" x14ac:dyDescent="0.25">
      <c r="A20" s="3">
        <v>13</v>
      </c>
      <c r="B20" s="4" t="s">
        <v>76</v>
      </c>
      <c r="C20" s="4" t="s">
        <v>85</v>
      </c>
      <c r="D20" s="5">
        <v>3</v>
      </c>
      <c r="E20" s="5">
        <v>3</v>
      </c>
      <c r="F20" s="5">
        <v>3</v>
      </c>
      <c r="G20" s="5">
        <v>3</v>
      </c>
      <c r="H20" s="5">
        <v>3</v>
      </c>
      <c r="I20" s="5">
        <v>3</v>
      </c>
      <c r="J20" s="5">
        <v>3</v>
      </c>
      <c r="K20" s="5">
        <v>2</v>
      </c>
      <c r="L20" s="6">
        <f t="shared" si="0"/>
        <v>23</v>
      </c>
      <c r="M20" s="7">
        <f t="shared" si="1"/>
        <v>2.875</v>
      </c>
      <c r="P20" s="3">
        <v>13</v>
      </c>
      <c r="Q20" s="4" t="s">
        <v>76</v>
      </c>
      <c r="R20" s="4" t="s">
        <v>85</v>
      </c>
      <c r="S20" s="5">
        <v>3</v>
      </c>
      <c r="T20" s="5">
        <v>4</v>
      </c>
      <c r="U20" s="5">
        <v>3</v>
      </c>
      <c r="V20" s="5">
        <v>3</v>
      </c>
      <c r="W20" s="5">
        <v>4</v>
      </c>
      <c r="X20" s="5">
        <v>4</v>
      </c>
      <c r="Y20" s="5">
        <v>4</v>
      </c>
      <c r="Z20" s="5">
        <v>3</v>
      </c>
      <c r="AA20" s="6">
        <f t="shared" si="2"/>
        <v>28</v>
      </c>
      <c r="AB20" s="7">
        <f t="shared" si="3"/>
        <v>3.5</v>
      </c>
      <c r="AD20">
        <v>2.875</v>
      </c>
      <c r="AE20">
        <v>3.5</v>
      </c>
      <c r="AF20">
        <f t="shared" si="4"/>
        <v>-0.625</v>
      </c>
      <c r="AI20" s="13" t="s">
        <v>53</v>
      </c>
      <c r="AJ20" s="14">
        <f>AVERAGE(AD8:AD27)</f>
        <v>3.2250000000000001</v>
      </c>
    </row>
    <row r="21" spans="1:36" ht="15.75" x14ac:dyDescent="0.25">
      <c r="A21" s="3">
        <v>14</v>
      </c>
      <c r="B21" s="4" t="s">
        <v>77</v>
      </c>
      <c r="C21" s="4" t="s">
        <v>85</v>
      </c>
      <c r="D21" s="5">
        <v>3</v>
      </c>
      <c r="E21" s="5">
        <v>3</v>
      </c>
      <c r="F21" s="5">
        <v>3</v>
      </c>
      <c r="G21" s="5">
        <v>3</v>
      </c>
      <c r="H21" s="5">
        <v>3</v>
      </c>
      <c r="I21" s="5">
        <v>3</v>
      </c>
      <c r="J21" s="5">
        <v>5</v>
      </c>
      <c r="K21" s="5">
        <v>3</v>
      </c>
      <c r="L21" s="6">
        <f t="shared" si="0"/>
        <v>26</v>
      </c>
      <c r="M21" s="7">
        <f t="shared" si="1"/>
        <v>3.25</v>
      </c>
      <c r="P21" s="3">
        <v>14</v>
      </c>
      <c r="Q21" s="4" t="s">
        <v>77</v>
      </c>
      <c r="R21" s="4" t="s">
        <v>85</v>
      </c>
      <c r="S21" s="5">
        <v>3</v>
      </c>
      <c r="T21" s="5">
        <v>3</v>
      </c>
      <c r="U21" s="5">
        <v>3</v>
      </c>
      <c r="V21" s="5">
        <v>3</v>
      </c>
      <c r="W21" s="5">
        <v>3</v>
      </c>
      <c r="X21" s="5">
        <v>3</v>
      </c>
      <c r="Y21" s="5">
        <v>5</v>
      </c>
      <c r="Z21" s="5">
        <v>3</v>
      </c>
      <c r="AA21" s="6">
        <f t="shared" si="2"/>
        <v>26</v>
      </c>
      <c r="AB21" s="7">
        <f t="shared" si="3"/>
        <v>3.25</v>
      </c>
      <c r="AD21">
        <v>3.25</v>
      </c>
      <c r="AE21">
        <v>3.25</v>
      </c>
      <c r="AF21">
        <f t="shared" si="4"/>
        <v>0</v>
      </c>
      <c r="AI21" s="13" t="s">
        <v>54</v>
      </c>
      <c r="AJ21" s="16">
        <f>AVERAGE(AE8:AE27)</f>
        <v>3.4750000000000001</v>
      </c>
    </row>
    <row r="22" spans="1:36" ht="15.75" x14ac:dyDescent="0.25">
      <c r="A22" s="3">
        <v>15</v>
      </c>
      <c r="B22" s="4" t="s">
        <v>78</v>
      </c>
      <c r="C22" s="4" t="s">
        <v>85</v>
      </c>
      <c r="D22" s="5">
        <v>3</v>
      </c>
      <c r="E22" s="5">
        <v>3</v>
      </c>
      <c r="F22" s="5">
        <v>3</v>
      </c>
      <c r="G22" s="5">
        <v>5</v>
      </c>
      <c r="H22" s="5">
        <v>2</v>
      </c>
      <c r="I22" s="5">
        <v>3</v>
      </c>
      <c r="J22" s="5">
        <v>5</v>
      </c>
      <c r="K22" s="5">
        <v>3</v>
      </c>
      <c r="L22" s="6">
        <f t="shared" si="0"/>
        <v>27</v>
      </c>
      <c r="M22" s="7">
        <f t="shared" si="1"/>
        <v>3.375</v>
      </c>
      <c r="P22" s="3">
        <v>15</v>
      </c>
      <c r="Q22" s="4" t="s">
        <v>78</v>
      </c>
      <c r="R22" s="4" t="s">
        <v>85</v>
      </c>
      <c r="S22" s="5">
        <v>5</v>
      </c>
      <c r="T22" s="5">
        <v>5</v>
      </c>
      <c r="U22" s="5">
        <v>3</v>
      </c>
      <c r="V22" s="5">
        <v>3</v>
      </c>
      <c r="W22" s="5">
        <v>3</v>
      </c>
      <c r="X22" s="5">
        <v>3</v>
      </c>
      <c r="Y22" s="5">
        <v>3</v>
      </c>
      <c r="Z22" s="5">
        <v>4</v>
      </c>
      <c r="AA22" s="6">
        <f t="shared" si="2"/>
        <v>29</v>
      </c>
      <c r="AB22" s="7">
        <f t="shared" si="3"/>
        <v>3.625</v>
      </c>
      <c r="AD22">
        <v>3.375</v>
      </c>
      <c r="AE22">
        <v>3.625</v>
      </c>
      <c r="AF22">
        <f t="shared" si="4"/>
        <v>-0.25</v>
      </c>
      <c r="AI22" s="13" t="s">
        <v>55</v>
      </c>
      <c r="AJ22" s="16">
        <f>AJ20-AJ21</f>
        <v>-0.25</v>
      </c>
    </row>
    <row r="23" spans="1:36" ht="15.75" x14ac:dyDescent="0.25">
      <c r="A23" s="3">
        <v>16</v>
      </c>
      <c r="B23" s="4" t="s">
        <v>79</v>
      </c>
      <c r="C23" s="4" t="s">
        <v>85</v>
      </c>
      <c r="D23" s="5">
        <v>3</v>
      </c>
      <c r="E23" s="5">
        <v>3</v>
      </c>
      <c r="F23" s="5">
        <v>5</v>
      </c>
      <c r="G23" s="5">
        <v>5</v>
      </c>
      <c r="H23" s="5">
        <v>3</v>
      </c>
      <c r="I23" s="5">
        <v>3</v>
      </c>
      <c r="J23" s="5">
        <v>5</v>
      </c>
      <c r="K23" s="5">
        <v>3</v>
      </c>
      <c r="L23" s="6">
        <f t="shared" si="0"/>
        <v>30</v>
      </c>
      <c r="M23" s="7">
        <f t="shared" si="1"/>
        <v>3.75</v>
      </c>
      <c r="P23" s="3">
        <v>16</v>
      </c>
      <c r="Q23" s="4" t="s">
        <v>79</v>
      </c>
      <c r="R23" s="4" t="s">
        <v>85</v>
      </c>
      <c r="S23" s="5">
        <v>3</v>
      </c>
      <c r="T23" s="5">
        <v>5</v>
      </c>
      <c r="U23" s="5">
        <v>3</v>
      </c>
      <c r="V23" s="5">
        <v>3</v>
      </c>
      <c r="W23" s="5">
        <v>3</v>
      </c>
      <c r="X23" s="5">
        <v>5</v>
      </c>
      <c r="Y23" s="5">
        <v>5</v>
      </c>
      <c r="Z23" s="5">
        <v>3</v>
      </c>
      <c r="AA23" s="6">
        <f t="shared" si="2"/>
        <v>30</v>
      </c>
      <c r="AB23" s="7">
        <f t="shared" si="3"/>
        <v>3.75</v>
      </c>
      <c r="AD23">
        <v>3.75</v>
      </c>
      <c r="AE23">
        <v>3.75</v>
      </c>
      <c r="AF23">
        <f t="shared" si="4"/>
        <v>0</v>
      </c>
      <c r="AI23" s="13" t="s">
        <v>56</v>
      </c>
      <c r="AJ23" s="14">
        <f>STDEV(AF8:AF27)</f>
        <v>0.51458977018489915</v>
      </c>
    </row>
    <row r="24" spans="1:36" ht="15.75" x14ac:dyDescent="0.25">
      <c r="A24" s="3">
        <v>17</v>
      </c>
      <c r="B24" s="4" t="s">
        <v>80</v>
      </c>
      <c r="C24" s="4" t="s">
        <v>85</v>
      </c>
      <c r="D24" s="5">
        <v>5</v>
      </c>
      <c r="E24" s="5">
        <v>5</v>
      </c>
      <c r="F24" s="5">
        <v>3</v>
      </c>
      <c r="G24" s="5">
        <v>3</v>
      </c>
      <c r="H24" s="5">
        <v>3</v>
      </c>
      <c r="I24" s="5">
        <v>3</v>
      </c>
      <c r="J24" s="5">
        <v>3</v>
      </c>
      <c r="K24" s="5">
        <v>2</v>
      </c>
      <c r="L24" s="6">
        <f t="shared" si="0"/>
        <v>27</v>
      </c>
      <c r="M24" s="7">
        <f t="shared" si="1"/>
        <v>3.375</v>
      </c>
      <c r="P24" s="3">
        <v>17</v>
      </c>
      <c r="Q24" s="4" t="s">
        <v>80</v>
      </c>
      <c r="R24" s="4" t="s">
        <v>85</v>
      </c>
      <c r="S24" s="5">
        <v>3</v>
      </c>
      <c r="T24" s="5">
        <v>3</v>
      </c>
      <c r="U24" s="5">
        <v>3</v>
      </c>
      <c r="V24" s="5">
        <v>5</v>
      </c>
      <c r="W24" s="5">
        <v>3</v>
      </c>
      <c r="X24" s="5">
        <v>3</v>
      </c>
      <c r="Y24" s="5">
        <v>2</v>
      </c>
      <c r="Z24" s="5">
        <v>5</v>
      </c>
      <c r="AA24" s="6">
        <f t="shared" si="2"/>
        <v>27</v>
      </c>
      <c r="AB24" s="7">
        <f t="shared" si="3"/>
        <v>3.375</v>
      </c>
      <c r="AD24">
        <v>3.375</v>
      </c>
      <c r="AE24">
        <v>3.375</v>
      </c>
      <c r="AF24">
        <f t="shared" si="4"/>
        <v>0</v>
      </c>
      <c r="AI24" s="13"/>
      <c r="AJ24" s="14"/>
    </row>
    <row r="25" spans="1:36" ht="15.75" x14ac:dyDescent="0.25">
      <c r="A25" s="3">
        <v>18</v>
      </c>
      <c r="B25" s="4" t="s">
        <v>81</v>
      </c>
      <c r="C25" s="4" t="s">
        <v>85</v>
      </c>
      <c r="D25" s="5">
        <v>3</v>
      </c>
      <c r="E25" s="5">
        <v>3</v>
      </c>
      <c r="F25" s="5">
        <v>3</v>
      </c>
      <c r="G25" s="5">
        <v>5</v>
      </c>
      <c r="H25" s="5">
        <v>3</v>
      </c>
      <c r="I25" s="5">
        <v>5</v>
      </c>
      <c r="J25" s="5">
        <v>5</v>
      </c>
      <c r="K25" s="5">
        <v>3</v>
      </c>
      <c r="L25" s="6">
        <f t="shared" si="0"/>
        <v>30</v>
      </c>
      <c r="M25" s="7">
        <f t="shared" si="1"/>
        <v>3.75</v>
      </c>
      <c r="P25" s="3">
        <v>18</v>
      </c>
      <c r="Q25" s="4" t="s">
        <v>81</v>
      </c>
      <c r="R25" s="4" t="s">
        <v>85</v>
      </c>
      <c r="S25" s="5">
        <v>3</v>
      </c>
      <c r="T25" s="5">
        <v>5</v>
      </c>
      <c r="U25" s="5">
        <v>3</v>
      </c>
      <c r="V25" s="5">
        <v>3</v>
      </c>
      <c r="W25" s="5">
        <v>3</v>
      </c>
      <c r="X25" s="5">
        <v>3</v>
      </c>
      <c r="Y25" s="5">
        <v>3</v>
      </c>
      <c r="Z25" s="5">
        <v>3</v>
      </c>
      <c r="AA25" s="6">
        <f t="shared" si="2"/>
        <v>26</v>
      </c>
      <c r="AB25" s="7">
        <f t="shared" si="3"/>
        <v>3.25</v>
      </c>
      <c r="AD25">
        <v>3.75</v>
      </c>
      <c r="AE25">
        <v>3.25</v>
      </c>
      <c r="AF25">
        <f t="shared" si="4"/>
        <v>0.5</v>
      </c>
      <c r="AI25" s="13" t="s">
        <v>57</v>
      </c>
      <c r="AJ25" s="14">
        <f>AJ22/(AJ23/SQRT(AJ15))</f>
        <v>-2.1726704523258791</v>
      </c>
    </row>
    <row r="26" spans="1:36" ht="15.75" x14ac:dyDescent="0.25">
      <c r="A26" s="3">
        <v>19</v>
      </c>
      <c r="B26" s="4" t="s">
        <v>82</v>
      </c>
      <c r="C26" s="4" t="s">
        <v>85</v>
      </c>
      <c r="D26" s="5">
        <v>3</v>
      </c>
      <c r="E26" s="5">
        <v>3</v>
      </c>
      <c r="F26" s="5">
        <v>3</v>
      </c>
      <c r="G26" s="5">
        <v>5</v>
      </c>
      <c r="H26" s="5">
        <v>5</v>
      </c>
      <c r="I26" s="5">
        <v>5</v>
      </c>
      <c r="J26" s="5">
        <v>5</v>
      </c>
      <c r="K26" s="5">
        <v>3</v>
      </c>
      <c r="L26" s="6">
        <f t="shared" si="0"/>
        <v>32</v>
      </c>
      <c r="M26" s="7">
        <f t="shared" si="1"/>
        <v>4</v>
      </c>
      <c r="P26" s="3">
        <v>19</v>
      </c>
      <c r="Q26" s="4" t="s">
        <v>82</v>
      </c>
      <c r="R26" s="4" t="s">
        <v>85</v>
      </c>
      <c r="S26" s="5">
        <v>3</v>
      </c>
      <c r="T26" s="5">
        <v>5</v>
      </c>
      <c r="U26" s="5">
        <v>3</v>
      </c>
      <c r="V26" s="5">
        <v>5</v>
      </c>
      <c r="W26" s="5">
        <v>3</v>
      </c>
      <c r="X26" s="5">
        <v>5</v>
      </c>
      <c r="Y26" s="5">
        <v>5</v>
      </c>
      <c r="Z26" s="5">
        <v>3</v>
      </c>
      <c r="AA26" s="6">
        <f t="shared" si="2"/>
        <v>32</v>
      </c>
      <c r="AB26" s="7">
        <f t="shared" si="3"/>
        <v>4</v>
      </c>
      <c r="AD26">
        <v>4</v>
      </c>
      <c r="AE26">
        <v>4</v>
      </c>
      <c r="AF26">
        <f t="shared" si="4"/>
        <v>0</v>
      </c>
      <c r="AI26" s="13" t="s">
        <v>58</v>
      </c>
      <c r="AJ26" s="15" t="str">
        <f>IF(ABS(AJ25)&gt;AJ18,"Ada Perbedaan Signifikan","Tidak ada perbedaan signifikan")</f>
        <v>Ada Perbedaan Signifikan</v>
      </c>
    </row>
    <row r="27" spans="1:36" ht="15.75" x14ac:dyDescent="0.25">
      <c r="A27" s="3">
        <v>20</v>
      </c>
      <c r="B27" s="4" t="s">
        <v>83</v>
      </c>
      <c r="C27" s="4" t="s">
        <v>85</v>
      </c>
      <c r="D27" s="5">
        <v>3</v>
      </c>
      <c r="E27" s="5">
        <v>3</v>
      </c>
      <c r="F27" s="5">
        <v>3</v>
      </c>
      <c r="G27" s="5">
        <v>5</v>
      </c>
      <c r="H27" s="5">
        <v>3</v>
      </c>
      <c r="I27" s="5">
        <v>5</v>
      </c>
      <c r="J27" s="5">
        <v>3</v>
      </c>
      <c r="K27" s="5">
        <v>2</v>
      </c>
      <c r="L27" s="6">
        <f t="shared" si="0"/>
        <v>27</v>
      </c>
      <c r="M27" s="7">
        <f t="shared" si="1"/>
        <v>3.375</v>
      </c>
      <c r="P27" s="3">
        <v>20</v>
      </c>
      <c r="Q27" s="4" t="s">
        <v>83</v>
      </c>
      <c r="R27" s="4" t="s">
        <v>85</v>
      </c>
      <c r="S27" s="5">
        <v>5</v>
      </c>
      <c r="T27" s="5">
        <v>4</v>
      </c>
      <c r="U27" s="5">
        <v>2</v>
      </c>
      <c r="V27" s="5">
        <v>3</v>
      </c>
      <c r="W27" s="5">
        <v>3</v>
      </c>
      <c r="X27" s="5">
        <v>3</v>
      </c>
      <c r="Y27" s="5">
        <v>3</v>
      </c>
      <c r="Z27" s="5">
        <v>3</v>
      </c>
      <c r="AA27" s="6">
        <f t="shared" si="2"/>
        <v>26</v>
      </c>
      <c r="AB27" s="7">
        <f t="shared" si="3"/>
        <v>3.25</v>
      </c>
      <c r="AD27">
        <v>3.375</v>
      </c>
      <c r="AE27">
        <v>3.25</v>
      </c>
      <c r="AF27">
        <f t="shared" si="4"/>
        <v>0.125</v>
      </c>
      <c r="AI27" s="13" t="s">
        <v>59</v>
      </c>
      <c r="AJ27" s="15" t="str">
        <f>IF(ABS(AJ25)&gt;AJ18,"H0 Ditolak","H0 Diterima")</f>
        <v>H0 Ditolak</v>
      </c>
    </row>
    <row r="28" spans="1:36" x14ac:dyDescent="0.25">
      <c r="A28" s="8" t="s">
        <v>2</v>
      </c>
      <c r="B28" s="8"/>
      <c r="C28" s="8"/>
      <c r="D28" s="9">
        <f>SUM(D8:D27)</f>
        <v>62</v>
      </c>
      <c r="E28" s="9">
        <f t="shared" ref="E28:K28" si="5">SUM(E8:E27)</f>
        <v>66</v>
      </c>
      <c r="F28" s="9">
        <f t="shared" si="5"/>
        <v>58</v>
      </c>
      <c r="G28" s="9">
        <f t="shared" si="5"/>
        <v>76</v>
      </c>
      <c r="H28" s="9">
        <f t="shared" si="5"/>
        <v>56</v>
      </c>
      <c r="I28" s="9">
        <f t="shared" si="5"/>
        <v>68</v>
      </c>
      <c r="J28" s="9">
        <f t="shared" si="5"/>
        <v>76</v>
      </c>
      <c r="K28" s="9">
        <f t="shared" si="5"/>
        <v>54</v>
      </c>
      <c r="M28" s="10">
        <f>AVERAGE(M8:M27)</f>
        <v>3.2250000000000001</v>
      </c>
      <c r="P28" s="8" t="s">
        <v>2</v>
      </c>
      <c r="Q28" s="8"/>
      <c r="R28" s="8"/>
      <c r="S28" s="9">
        <f t="shared" ref="S28" si="6">SUM(S8:S27)</f>
        <v>70</v>
      </c>
      <c r="T28" s="9">
        <f t="shared" ref="T28" si="7">SUM(T8:T27)</f>
        <v>73</v>
      </c>
      <c r="U28" s="9">
        <f t="shared" ref="U28" si="8">SUM(U8:U27)</f>
        <v>66</v>
      </c>
      <c r="V28" s="9">
        <f t="shared" ref="V28" si="9">SUM(V8:V27)</f>
        <v>68</v>
      </c>
      <c r="W28" s="9">
        <f t="shared" ref="W28" si="10">SUM(W8:W27)</f>
        <v>70</v>
      </c>
      <c r="X28" s="9">
        <f t="shared" ref="X28" si="11">SUM(X8:X27)</f>
        <v>69</v>
      </c>
      <c r="Y28" s="9">
        <f t="shared" ref="Y28" si="12">SUM(Y8:Y27)</f>
        <v>71</v>
      </c>
      <c r="Z28" s="9">
        <f t="shared" ref="Z28" si="13">SUM(Z8:Z27)</f>
        <v>69</v>
      </c>
      <c r="AB28" s="10">
        <f>AVERAGE(AB8:AB27)</f>
        <v>3.4750000000000001</v>
      </c>
    </row>
    <row r="29" spans="1:36" x14ac:dyDescent="0.25">
      <c r="D29">
        <f>AVERAGE(D8:E27)</f>
        <v>3.2</v>
      </c>
      <c r="F29">
        <f>AVERAGE(F8:G27)</f>
        <v>3.35</v>
      </c>
      <c r="H29">
        <f>AVERAGE(H8:I27)</f>
        <v>3.1</v>
      </c>
      <c r="J29">
        <f>AVERAGE(J8:K27)</f>
        <v>3.25</v>
      </c>
      <c r="S29">
        <f>AVERAGE(S8:T27)</f>
        <v>3.5750000000000002</v>
      </c>
      <c r="U29">
        <f>AVERAGE(U8:V27)</f>
        <v>3.35</v>
      </c>
      <c r="W29">
        <f>AVERAGE(W8:X27)</f>
        <v>3.4750000000000001</v>
      </c>
      <c r="Y29">
        <f>AVERAGE(Y8:Z27)</f>
        <v>3.5</v>
      </c>
    </row>
    <row r="30" spans="1:36" x14ac:dyDescent="0.25">
      <c r="P30" s="11"/>
      <c r="Q30" s="11"/>
      <c r="R30" s="11"/>
    </row>
    <row r="31" spans="1:36" ht="16.5" x14ac:dyDescent="0.25">
      <c r="P31" s="12"/>
      <c r="Q31" s="12"/>
      <c r="R31" s="12"/>
    </row>
    <row r="32" spans="1:36" ht="16.5" x14ac:dyDescent="0.25">
      <c r="P32" s="12"/>
      <c r="Q32" s="12"/>
      <c r="R32" s="12"/>
    </row>
    <row r="33" spans="16:18" ht="16.5" x14ac:dyDescent="0.25">
      <c r="P33" s="12"/>
      <c r="Q33" s="12"/>
      <c r="R33" s="12"/>
    </row>
    <row r="34" spans="16:18" ht="16.5" x14ac:dyDescent="0.25">
      <c r="P34" s="12"/>
      <c r="Q34" s="12"/>
      <c r="R34" s="12"/>
    </row>
    <row r="35" spans="16:18" ht="16.5" x14ac:dyDescent="0.25">
      <c r="P35" s="12"/>
      <c r="Q35" s="12"/>
      <c r="R35" s="12"/>
    </row>
    <row r="36" spans="16:18" ht="16.5" x14ac:dyDescent="0.25">
      <c r="P36" s="12"/>
      <c r="Q36" s="12"/>
      <c r="R36" s="12"/>
    </row>
    <row r="37" spans="16:18" ht="16.5" x14ac:dyDescent="0.25">
      <c r="P37" s="12"/>
      <c r="Q37" s="12"/>
      <c r="R37" s="12"/>
    </row>
    <row r="38" spans="16:18" ht="16.5" x14ac:dyDescent="0.25">
      <c r="P38" s="12"/>
      <c r="Q38" s="12"/>
      <c r="R38" s="12"/>
    </row>
  </sheetData>
  <mergeCells count="12">
    <mergeCell ref="P5:P7"/>
    <mergeCell ref="A5:A7"/>
    <mergeCell ref="D5:K5"/>
    <mergeCell ref="L5:L7"/>
    <mergeCell ref="M5:M7"/>
    <mergeCell ref="D6:K6"/>
    <mergeCell ref="AI14:AJ14"/>
    <mergeCell ref="S5:Z5"/>
    <mergeCell ref="AA5:AA7"/>
    <mergeCell ref="AB5:AB7"/>
    <mergeCell ref="S6:Z6"/>
    <mergeCell ref="AI10:AJ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eksperimen</vt:lpstr>
      <vt:lpstr>kontrol</vt:lpstr>
      <vt:lpstr>eksperimen!_Hlk151200105</vt:lpstr>
      <vt:lpstr>kontrol!_Hlk151200105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Helmi Aziz, M.Pd.I</dc:creator>
  <cp:lastModifiedBy>Dr. Helmi Aziz, M.Pd.I</cp:lastModifiedBy>
  <dcterms:created xsi:type="dcterms:W3CDTF">2023-11-18T04:22:24Z</dcterms:created>
  <dcterms:modified xsi:type="dcterms:W3CDTF">2023-11-22T08:07:20Z</dcterms:modified>
</cp:coreProperties>
</file>